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ASUNCION\++ASUNCION\2021\AAA URIBIA\Invitaciones públicas\Procesos proyecto regalias\5. proceso pliego tipo 2\3. Observaciones\"/>
    </mc:Choice>
  </mc:AlternateContent>
  <bookViews>
    <workbookView xWindow="0" yWindow="0" windowWidth="20490" windowHeight="7650"/>
  </bookViews>
  <sheets>
    <sheet name="PPTO OFICIAL B. AIRES" sheetId="1" r:id="rId1"/>
    <sheet name="Table 2" sheetId="2" state="hidden" r:id="rId2"/>
    <sheet name="Table 3" sheetId="3" state="hidden" r:id="rId3"/>
    <sheet name="Table 4" sheetId="4" state="hidden" r:id="rId4"/>
    <sheet name="Table 5" sheetId="5" state="hidden" r:id="rId5"/>
    <sheet name="Table 6" sheetId="6" state="hidden" r:id="rId6"/>
    <sheet name="Table 7" sheetId="7" state="hidden" r:id="rId7"/>
    <sheet name="Table 8" sheetId="8" r:id="rId8"/>
    <sheet name="Table 9" sheetId="9" r:id="rId9"/>
    <sheet name="Table 10" sheetId="10" r:id="rId10"/>
    <sheet name="Table 11" sheetId="11" r:id="rId11"/>
    <sheet name="Table 12" sheetId="12" r:id="rId12"/>
    <sheet name="Table 13" sheetId="13" r:id="rId13"/>
    <sheet name="Table 14" sheetId="14" r:id="rId14"/>
    <sheet name="Table 15" sheetId="15" r:id="rId15"/>
    <sheet name="Table 16" sheetId="16" r:id="rId16"/>
    <sheet name="Table 17" sheetId="17" r:id="rId17"/>
    <sheet name="Table 18" sheetId="18" r:id="rId18"/>
    <sheet name="Table 19" sheetId="19" r:id="rId19"/>
    <sheet name="Table 20" sheetId="20" r:id="rId20"/>
    <sheet name="Table 21" sheetId="21" r:id="rId21"/>
    <sheet name="Table 22" sheetId="22" r:id="rId22"/>
    <sheet name="Table 23" sheetId="23" r:id="rId23"/>
    <sheet name="Table 24" sheetId="24" r:id="rId24"/>
    <sheet name="Table 25" sheetId="25" r:id="rId25"/>
    <sheet name="Table 26" sheetId="26" r:id="rId26"/>
    <sheet name="Table 27" sheetId="27" r:id="rId27"/>
    <sheet name="Table 28" sheetId="28" r:id="rId28"/>
    <sheet name="Table 29" sheetId="29" r:id="rId29"/>
    <sheet name="Table 30" sheetId="30" r:id="rId30"/>
    <sheet name="Table 31" sheetId="31" r:id="rId31"/>
    <sheet name="Table 32" sheetId="32" r:id="rId32"/>
    <sheet name="Table 33" sheetId="33" r:id="rId33"/>
    <sheet name="Table 34" sheetId="34" r:id="rId34"/>
    <sheet name="Table 35" sheetId="35" r:id="rId35"/>
    <sheet name="Table 36" sheetId="36" r:id="rId36"/>
    <sheet name="Table 37" sheetId="37" r:id="rId37"/>
    <sheet name="Table 38" sheetId="38" r:id="rId38"/>
    <sheet name="Table 39" sheetId="39" r:id="rId39"/>
    <sheet name="Table 40" sheetId="40" r:id="rId40"/>
    <sheet name="Table 41" sheetId="41" r:id="rId41"/>
    <sheet name="Table 42" sheetId="42" r:id="rId42"/>
    <sheet name="Table 43" sheetId="43" r:id="rId43"/>
    <sheet name="Table 44" sheetId="44" r:id="rId44"/>
    <sheet name="Table 45" sheetId="45" r:id="rId45"/>
    <sheet name="Table 46" sheetId="46" r:id="rId46"/>
    <sheet name="Table 47" sheetId="47" r:id="rId47"/>
    <sheet name="Table 48" sheetId="48" r:id="rId48"/>
    <sheet name="Table 49" sheetId="49" r:id="rId49"/>
    <sheet name="Table 50" sheetId="50" r:id="rId50"/>
    <sheet name="Table 51" sheetId="51" r:id="rId51"/>
    <sheet name="Table 52" sheetId="52" r:id="rId52"/>
    <sheet name="Table 53" sheetId="53" r:id="rId53"/>
    <sheet name="Table 54" sheetId="54" r:id="rId54"/>
    <sheet name="Table 55" sheetId="55" r:id="rId55"/>
    <sheet name="Table 56" sheetId="56" r:id="rId56"/>
    <sheet name="Table 57" sheetId="57" r:id="rId57"/>
    <sheet name="Table 58" sheetId="58" r:id="rId58"/>
    <sheet name="Table 59" sheetId="59" r:id="rId59"/>
    <sheet name="Table 60" sheetId="60" r:id="rId60"/>
    <sheet name="Table 61" sheetId="61" r:id="rId61"/>
    <sheet name="Table 62" sheetId="62" r:id="rId62"/>
    <sheet name="Table 63" sheetId="63" r:id="rId63"/>
    <sheet name="Table 64" sheetId="64" r:id="rId64"/>
    <sheet name="Table 65" sheetId="65" r:id="rId65"/>
    <sheet name="Table 66" sheetId="66" r:id="rId66"/>
    <sheet name="Table 67" sheetId="67" r:id="rId67"/>
    <sheet name="Table 68" sheetId="68" r:id="rId68"/>
    <sheet name="Table 69" sheetId="69" r:id="rId69"/>
    <sheet name="Table 70" sheetId="70" r:id="rId70"/>
    <sheet name="Table 71" sheetId="71" r:id="rId71"/>
    <sheet name="Table 72" sheetId="72" r:id="rId72"/>
    <sheet name="Table 73" sheetId="73" r:id="rId73"/>
    <sheet name="Table 74" sheetId="74" r:id="rId74"/>
    <sheet name="Table 75" sheetId="75" r:id="rId75"/>
    <sheet name="Table 76" sheetId="76" r:id="rId76"/>
    <sheet name="Table 77" sheetId="77" r:id="rId77"/>
    <sheet name="Table 78" sheetId="78" r:id="rId78"/>
    <sheet name="Table 79" sheetId="79" r:id="rId79"/>
    <sheet name="Table 80" sheetId="80" r:id="rId80"/>
    <sheet name="Table 81" sheetId="81" r:id="rId81"/>
    <sheet name="Table 82" sheetId="82" r:id="rId82"/>
    <sheet name="Table 83" sheetId="83" r:id="rId83"/>
    <sheet name="Table 84" sheetId="84" r:id="rId84"/>
    <sheet name="Table 85" sheetId="85" r:id="rId85"/>
    <sheet name="Table 86" sheetId="86" r:id="rId86"/>
    <sheet name="Table 87" sheetId="87" r:id="rId87"/>
    <sheet name="Table 88" sheetId="88" r:id="rId88"/>
    <sheet name="Table 89" sheetId="89" r:id="rId89"/>
    <sheet name="Table 90" sheetId="90" r:id="rId90"/>
    <sheet name="Table 91" sheetId="91" r:id="rId91"/>
    <sheet name="Table 92" sheetId="92" r:id="rId92"/>
    <sheet name="Table 93" sheetId="93" r:id="rId93"/>
    <sheet name="Table 94" sheetId="94" r:id="rId94"/>
    <sheet name="Table 95" sheetId="95" r:id="rId95"/>
    <sheet name="Table 96" sheetId="96" r:id="rId96"/>
    <sheet name="Table 97" sheetId="97" r:id="rId97"/>
    <sheet name="Table 98" sheetId="98" r:id="rId98"/>
    <sheet name="Table 99" sheetId="99" r:id="rId99"/>
    <sheet name="Table 100" sheetId="100" r:id="rId100"/>
    <sheet name="Table 101" sheetId="101" r:id="rId101"/>
    <sheet name="Table 102" sheetId="102" r:id="rId102"/>
    <sheet name="Table 103" sheetId="103" r:id="rId103"/>
    <sheet name="Table 104" sheetId="104" r:id="rId104"/>
    <sheet name="Table 105" sheetId="105" r:id="rId105"/>
    <sheet name="Table 106" sheetId="106" r:id="rId106"/>
    <sheet name="Table 107" sheetId="107" r:id="rId107"/>
    <sheet name="Table 108" sheetId="108" r:id="rId108"/>
    <sheet name="Table 109" sheetId="109" r:id="rId109"/>
    <sheet name="Table 110" sheetId="110" r:id="rId110"/>
    <sheet name="Table 111" sheetId="111" r:id="rId111"/>
    <sheet name="Table 112" sheetId="112" r:id="rId112"/>
    <sheet name="Table 113" sheetId="113" r:id="rId113"/>
    <sheet name="Table 114" sheetId="114" r:id="rId114"/>
    <sheet name="Table 115" sheetId="115" r:id="rId115"/>
    <sheet name="Table 116" sheetId="116" r:id="rId116"/>
    <sheet name="Table 117" sheetId="117" r:id="rId117"/>
    <sheet name="Table 118" sheetId="118" r:id="rId118"/>
    <sheet name="Table 119" sheetId="119" r:id="rId119"/>
    <sheet name="Table 120" sheetId="120" r:id="rId120"/>
    <sheet name="Table 121" sheetId="121" r:id="rId121"/>
    <sheet name="Table 122" sheetId="122" r:id="rId122"/>
    <sheet name="Table 123" sheetId="123" r:id="rId123"/>
    <sheet name="Table 124" sheetId="124" r:id="rId124"/>
    <sheet name="Table 125" sheetId="125" r:id="rId125"/>
    <sheet name="Table 126" sheetId="126" r:id="rId126"/>
    <sheet name="Table 127" sheetId="127" r:id="rId127"/>
    <sheet name="Table 128" sheetId="128" r:id="rId128"/>
    <sheet name="Table 129" sheetId="129" r:id="rId129"/>
    <sheet name="Table 130" sheetId="130" r:id="rId130"/>
    <sheet name="Table 131" sheetId="131" r:id="rId131"/>
    <sheet name="Table 132" sheetId="132" r:id="rId132"/>
    <sheet name="Table 133" sheetId="133" r:id="rId133"/>
    <sheet name="Table 134" sheetId="134" r:id="rId134"/>
    <sheet name="Table 135" sheetId="135" r:id="rId135"/>
    <sheet name="Table 136" sheetId="136" r:id="rId136"/>
    <sheet name="Table 137" sheetId="137" r:id="rId137"/>
    <sheet name="Table 138" sheetId="138" r:id="rId138"/>
    <sheet name="Table 139" sheetId="139" r:id="rId139"/>
    <sheet name="Table 140" sheetId="140" r:id="rId140"/>
    <sheet name="Table 141" sheetId="141" r:id="rId141"/>
    <sheet name="Table 142" sheetId="142" r:id="rId142"/>
    <sheet name="Table 143" sheetId="143" r:id="rId143"/>
    <sheet name="Table 144" sheetId="144" r:id="rId144"/>
    <sheet name="Table 145" sheetId="145" r:id="rId145"/>
    <sheet name="Table 146" sheetId="146" r:id="rId146"/>
    <sheet name="Table 147" sheetId="147" r:id="rId147"/>
    <sheet name="Table 148" sheetId="148" r:id="rId148"/>
    <sheet name="Table 149" sheetId="149" r:id="rId149"/>
    <sheet name="Table 150" sheetId="150" r:id="rId150"/>
    <sheet name="Table 151" sheetId="151" r:id="rId151"/>
    <sheet name="Table 152" sheetId="152" r:id="rId152"/>
    <sheet name="Table 153" sheetId="153" r:id="rId153"/>
    <sheet name="Table 154" sheetId="154" r:id="rId154"/>
    <sheet name="Table 155" sheetId="155" r:id="rId155"/>
    <sheet name="Table 156" sheetId="156" r:id="rId156"/>
    <sheet name="Table 157" sheetId="157" r:id="rId157"/>
    <sheet name="Table 158" sheetId="158" r:id="rId158"/>
    <sheet name="Table 159" sheetId="159" r:id="rId159"/>
    <sheet name="Table 160" sheetId="160" r:id="rId160"/>
    <sheet name="Table 161" sheetId="161" r:id="rId161"/>
    <sheet name="Table 162" sheetId="162" r:id="rId162"/>
    <sheet name="Table 163" sheetId="163" r:id="rId163"/>
    <sheet name="Table 164" sheetId="164" r:id="rId164"/>
    <sheet name="Table 165" sheetId="165" r:id="rId165"/>
    <sheet name="Table 166" sheetId="166" r:id="rId166"/>
    <sheet name="Table 167" sheetId="167" r:id="rId167"/>
    <sheet name="Table 168" sheetId="168" r:id="rId168"/>
    <sheet name="Table 169" sheetId="169" r:id="rId169"/>
    <sheet name="Table 170" sheetId="170" r:id="rId170"/>
    <sheet name="Table 171" sheetId="171" r:id="rId171"/>
    <sheet name="Table 172" sheetId="172" r:id="rId172"/>
    <sheet name="Table 173" sheetId="173" r:id="rId173"/>
    <sheet name="Table 174" sheetId="174" r:id="rId174"/>
  </sheets>
  <calcPr calcId="162913"/>
</workbook>
</file>

<file path=xl/calcChain.xml><?xml version="1.0" encoding="utf-8"?>
<calcChain xmlns="http://schemas.openxmlformats.org/spreadsheetml/2006/main">
  <c r="F144" i="1" l="1"/>
  <c r="F95" i="1"/>
  <c r="F8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4" i="1"/>
  <c r="J255" i="1"/>
  <c r="J256" i="1"/>
  <c r="J257" i="1"/>
  <c r="J10" i="1"/>
  <c r="F194" i="1"/>
  <c r="J194" i="1" s="1"/>
  <c r="I194" i="1"/>
  <c r="F200" i="1" l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 s="1"/>
  <c r="F250" i="1" s="1"/>
  <c r="F199" i="1"/>
  <c r="F197" i="1"/>
  <c r="J197" i="1" s="1"/>
  <c r="F196" i="1"/>
  <c r="J196" i="1" s="1"/>
  <c r="F195" i="1"/>
  <c r="F13" i="1"/>
  <c r="F193" i="1"/>
  <c r="F184" i="1"/>
  <c r="F185" i="1"/>
  <c r="F186" i="1"/>
  <c r="F187" i="1"/>
  <c r="F188" i="1"/>
  <c r="F189" i="1"/>
  <c r="F190" i="1"/>
  <c r="F191" i="1"/>
  <c r="F192" i="1"/>
  <c r="F183" i="1"/>
  <c r="F181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66" i="1"/>
  <c r="F164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50" i="1"/>
  <c r="F148" i="1"/>
  <c r="F133" i="1"/>
  <c r="F134" i="1"/>
  <c r="F135" i="1"/>
  <c r="F136" i="1"/>
  <c r="F137" i="1"/>
  <c r="F138" i="1"/>
  <c r="F139" i="1"/>
  <c r="F140" i="1"/>
  <c r="F141" i="1"/>
  <c r="F142" i="1"/>
  <c r="F143" i="1"/>
  <c r="F145" i="1"/>
  <c r="F146" i="1"/>
  <c r="F147" i="1"/>
  <c r="F132" i="1"/>
  <c r="F130" i="1"/>
  <c r="F127" i="1"/>
  <c r="F128" i="1"/>
  <c r="F129" i="1"/>
  <c r="F126" i="1"/>
  <c r="F124" i="1"/>
  <c r="F116" i="1"/>
  <c r="F117" i="1"/>
  <c r="F118" i="1"/>
  <c r="F119" i="1"/>
  <c r="F120" i="1"/>
  <c r="F121" i="1"/>
  <c r="F122" i="1"/>
  <c r="F123" i="1"/>
  <c r="F115" i="1"/>
  <c r="F113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93" i="1"/>
  <c r="F72" i="1"/>
  <c r="F73" i="1"/>
  <c r="F74" i="1"/>
  <c r="F75" i="1"/>
  <c r="F76" i="1"/>
  <c r="F77" i="1"/>
  <c r="F78" i="1"/>
  <c r="F79" i="1"/>
  <c r="F81" i="1"/>
  <c r="F82" i="1"/>
  <c r="F83" i="1"/>
  <c r="F84" i="1"/>
  <c r="F85" i="1"/>
  <c r="F86" i="1"/>
  <c r="F87" i="1"/>
  <c r="F88" i="1"/>
  <c r="F89" i="1"/>
  <c r="F90" i="1"/>
  <c r="F91" i="1"/>
  <c r="F92" i="1"/>
  <c r="F71" i="1"/>
  <c r="F69" i="1"/>
  <c r="F65" i="1"/>
  <c r="F66" i="1"/>
  <c r="F67" i="1"/>
  <c r="F68" i="1"/>
  <c r="F55" i="1"/>
  <c r="F56" i="1"/>
  <c r="F57" i="1"/>
  <c r="F58" i="1"/>
  <c r="F59" i="1"/>
  <c r="F60" i="1"/>
  <c r="F61" i="1"/>
  <c r="F62" i="1"/>
  <c r="F63" i="1"/>
  <c r="F64" i="1"/>
  <c r="F54" i="1"/>
  <c r="F52" i="1"/>
  <c r="F49" i="1"/>
  <c r="F50" i="1"/>
  <c r="F51" i="1"/>
  <c r="F48" i="1"/>
  <c r="F46" i="1"/>
  <c r="F42" i="1"/>
  <c r="F43" i="1"/>
  <c r="F44" i="1"/>
  <c r="F45" i="1"/>
  <c r="F41" i="1"/>
  <c r="F39" i="1"/>
  <c r="F36" i="1"/>
  <c r="F37" i="1"/>
  <c r="F38" i="1"/>
  <c r="F35" i="1"/>
  <c r="F28" i="1"/>
  <c r="F29" i="1"/>
  <c r="F30" i="1"/>
  <c r="F31" i="1"/>
  <c r="F32" i="1"/>
  <c r="F27" i="1"/>
  <c r="F33" i="1" s="1"/>
  <c r="F21" i="1"/>
  <c r="F22" i="1"/>
  <c r="F23" i="1"/>
  <c r="F24" i="1"/>
  <c r="F20" i="1"/>
  <c r="F16" i="1"/>
  <c r="F17" i="1"/>
  <c r="F15" i="1"/>
  <c r="F12" i="1"/>
  <c r="F11" i="1"/>
  <c r="F10" i="1"/>
  <c r="K195" i="1" l="1"/>
  <c r="J195" i="1"/>
  <c r="F252" i="1"/>
  <c r="F25" i="1"/>
  <c r="F18" i="1"/>
  <c r="K10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2" i="1"/>
  <c r="I191" i="1"/>
  <c r="I190" i="1"/>
  <c r="I189" i="1"/>
  <c r="I188" i="1"/>
  <c r="I187" i="1"/>
  <c r="I186" i="1"/>
  <c r="I185" i="1"/>
  <c r="I193" i="1" s="1"/>
  <c r="I184" i="1"/>
  <c r="I183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64" i="1" s="1"/>
  <c r="I151" i="1"/>
  <c r="I150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48" i="1" s="1"/>
  <c r="I129" i="1"/>
  <c r="I128" i="1"/>
  <c r="I127" i="1"/>
  <c r="I126" i="1"/>
  <c r="I130" i="1" s="1"/>
  <c r="I123" i="1"/>
  <c r="I122" i="1"/>
  <c r="I121" i="1"/>
  <c r="I120" i="1"/>
  <c r="I119" i="1"/>
  <c r="I118" i="1"/>
  <c r="I117" i="1"/>
  <c r="I116" i="1"/>
  <c r="I124" i="1" s="1"/>
  <c r="I115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113" i="1" s="1"/>
  <c r="I96" i="1"/>
  <c r="I95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93" i="1" s="1"/>
  <c r="I71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69" i="1" s="1"/>
  <c r="I54" i="1"/>
  <c r="I51" i="1"/>
  <c r="I50" i="1"/>
  <c r="I49" i="1"/>
  <c r="I48" i="1"/>
  <c r="I52" i="1" s="1"/>
  <c r="I45" i="1"/>
  <c r="I44" i="1"/>
  <c r="I43" i="1"/>
  <c r="I42" i="1"/>
  <c r="I41" i="1"/>
  <c r="I38" i="1"/>
  <c r="I37" i="1"/>
  <c r="I36" i="1"/>
  <c r="I35" i="1"/>
  <c r="I32" i="1"/>
  <c r="I31" i="1"/>
  <c r="I30" i="1"/>
  <c r="I29" i="1"/>
  <c r="I28" i="1"/>
  <c r="I27" i="1"/>
  <c r="I24" i="1"/>
  <c r="I23" i="1"/>
  <c r="I22" i="1"/>
  <c r="I21" i="1"/>
  <c r="I20" i="1"/>
  <c r="I17" i="1"/>
  <c r="I16" i="1"/>
  <c r="I15" i="1"/>
  <c r="I11" i="1"/>
  <c r="I12" i="1"/>
  <c r="I10" i="1"/>
  <c r="I181" i="1"/>
  <c r="I46" i="1"/>
  <c r="I39" i="1"/>
  <c r="I25" i="1"/>
  <c r="K11" i="1"/>
  <c r="K12" i="1"/>
  <c r="K15" i="1"/>
  <c r="K16" i="1"/>
  <c r="K22" i="1"/>
  <c r="K23" i="1"/>
  <c r="K24" i="1"/>
  <c r="K27" i="1"/>
  <c r="K28" i="1"/>
  <c r="K29" i="1"/>
  <c r="K30" i="1"/>
  <c r="K31" i="1"/>
  <c r="K32" i="1"/>
  <c r="K197" i="1"/>
  <c r="K196" i="1"/>
  <c r="K35" i="1"/>
  <c r="J252" i="1" l="1"/>
  <c r="F253" i="1"/>
  <c r="J253" i="1" s="1"/>
  <c r="I249" i="1"/>
  <c r="I250" i="1" s="1"/>
  <c r="I33" i="1"/>
  <c r="I18" i="1"/>
  <c r="I13" i="1"/>
  <c r="K21" i="1"/>
  <c r="K17" i="1"/>
  <c r="K159" i="1"/>
  <c r="K150" i="1"/>
  <c r="K48" i="1"/>
  <c r="F258" i="1" l="1"/>
  <c r="J258" i="1" s="1"/>
  <c r="I197" i="1"/>
  <c r="I195" i="1" l="1"/>
  <c r="I196" i="1"/>
  <c r="I252" i="1" l="1"/>
  <c r="K252" i="1" l="1"/>
</calcChain>
</file>

<file path=xl/sharedStrings.xml><?xml version="1.0" encoding="utf-8"?>
<sst xmlns="http://schemas.openxmlformats.org/spreadsheetml/2006/main" count="12756" uniqueCount="3714">
  <si>
    <r>
      <rPr>
        <b/>
        <sz val="7"/>
        <rFont val="Calibri"/>
        <family val="1"/>
      </rPr>
      <t xml:space="preserve">PRESUPUESTO
</t>
    </r>
    <r>
      <rPr>
        <b/>
        <sz val="7"/>
        <rFont val="Calibri"/>
        <family val="1"/>
      </rPr>
      <t xml:space="preserve">CONSTRUCCIÓN DE PLANTA DE TRATAMIENTO DE AGUA POTABLE CON CAPACIDAD DE PRODUCCIÓN DE 500 M3/DÍA EN EL CORREGIMIENTO DE BUENOS
</t>
    </r>
    <r>
      <rPr>
        <b/>
        <sz val="7"/>
        <rFont val="Calibri"/>
        <family val="1"/>
      </rPr>
      <t>AIRES, MUNICIPIO DE  URIBIA - GUAJIRA.</t>
    </r>
  </si>
  <si>
    <r>
      <rPr>
        <sz val="7"/>
        <rFont val="Calibri"/>
        <family val="1"/>
      </rPr>
      <t>CANTIDAD</t>
    </r>
  </si>
  <si>
    <r>
      <rPr>
        <sz val="7"/>
        <rFont val="Calibri"/>
        <family val="1"/>
      </rPr>
      <t>VALOR UNITARIO</t>
    </r>
  </si>
  <si>
    <r>
      <rPr>
        <b/>
        <sz val="7"/>
        <rFont val="Calibri"/>
        <family val="1"/>
      </rPr>
      <t>SUBTOTAL</t>
    </r>
  </si>
  <si>
    <r>
      <rPr>
        <sz val="7"/>
        <rFont val="Calibri"/>
        <family val="1"/>
      </rPr>
      <t>M3</t>
    </r>
  </si>
  <si>
    <r>
      <rPr>
        <sz val="7"/>
        <rFont val="Calibri"/>
        <family val="1"/>
      </rPr>
      <t>ML</t>
    </r>
  </si>
  <si>
    <r>
      <rPr>
        <sz val="7"/>
        <rFont val="Calibri"/>
        <family val="1"/>
      </rPr>
      <t>M2</t>
    </r>
  </si>
  <si>
    <r>
      <rPr>
        <sz val="7"/>
        <rFont val="Calibri"/>
        <family val="1"/>
      </rPr>
      <t>UN</t>
    </r>
  </si>
  <si>
    <r>
      <rPr>
        <sz val="7"/>
        <rFont val="Calibri"/>
        <family val="1"/>
      </rPr>
      <t>3,00</t>
    </r>
  </si>
  <si>
    <r>
      <rPr>
        <sz val="7"/>
        <rFont val="Calibri"/>
        <family val="1"/>
      </rPr>
      <t>1,00</t>
    </r>
  </si>
  <si>
    <r>
      <rPr>
        <sz val="7"/>
        <rFont val="Calibri"/>
        <family val="1"/>
      </rPr>
      <t>Punto aguas residuales 2" lavamanos</t>
    </r>
  </si>
  <si>
    <r>
      <rPr>
        <sz val="7"/>
        <rFont val="Calibri"/>
        <family val="1"/>
      </rPr>
      <t>76.689,00</t>
    </r>
  </si>
  <si>
    <r>
      <rPr>
        <sz val="7"/>
        <rFont val="Calibri"/>
        <family val="1"/>
      </rPr>
      <t>$                                          230.067,00</t>
    </r>
  </si>
  <si>
    <r>
      <rPr>
        <sz val="7"/>
        <rFont val="Calibri"/>
        <family val="1"/>
      </rPr>
      <t>Punto aguas residuales 2" sifón de piso</t>
    </r>
  </si>
  <si>
    <r>
      <rPr>
        <sz val="7"/>
        <rFont val="Calibri"/>
        <family val="1"/>
      </rPr>
      <t>4,00</t>
    </r>
  </si>
  <si>
    <r>
      <rPr>
        <sz val="7"/>
        <rFont val="Calibri"/>
        <family val="1"/>
      </rPr>
      <t>82.179,00</t>
    </r>
  </si>
  <si>
    <r>
      <rPr>
        <sz val="7"/>
        <rFont val="Calibri"/>
        <family val="1"/>
      </rPr>
      <t>$                                          328.716,00</t>
    </r>
  </si>
  <si>
    <r>
      <rPr>
        <sz val="7"/>
        <rFont val="Calibri"/>
        <family val="1"/>
      </rPr>
      <t>Caja de inspección 60x60 incluye excavación</t>
    </r>
  </si>
  <si>
    <r>
      <rPr>
        <sz val="7"/>
        <rFont val="Calibri"/>
        <family val="1"/>
      </rPr>
      <t>898.128,00</t>
    </r>
  </si>
  <si>
    <r>
      <rPr>
        <sz val="7"/>
        <rFont val="Calibri"/>
        <family val="1"/>
      </rPr>
      <t>$                                       2.694.384,00</t>
    </r>
  </si>
  <si>
    <r>
      <rPr>
        <sz val="7"/>
        <rFont val="Calibri"/>
        <family val="1"/>
      </rPr>
      <t>Suministro e instalación de juego sanitario Quadratto</t>
    </r>
  </si>
  <si>
    <r>
      <rPr>
        <sz val="7"/>
        <rFont val="Calibri"/>
        <family val="1"/>
      </rPr>
      <t>1.405.440,00</t>
    </r>
  </si>
  <si>
    <r>
      <rPr>
        <sz val="7"/>
        <rFont val="Calibri"/>
        <family val="1"/>
      </rPr>
      <t>$                                       1.405.440,00</t>
    </r>
  </si>
  <si>
    <r>
      <rPr>
        <sz val="7"/>
        <rFont val="Calibri"/>
        <family val="1"/>
      </rPr>
      <t xml:space="preserve">Instalación    de    bomba    presurizadora    automática
</t>
    </r>
    <r>
      <rPr>
        <sz val="7"/>
        <rFont val="Calibri"/>
        <family val="1"/>
      </rPr>
      <t>Dandfos MQ de 1 HP</t>
    </r>
  </si>
  <si>
    <r>
      <rPr>
        <sz val="7"/>
        <rFont val="Calibri"/>
        <family val="1"/>
      </rPr>
      <t>1.113.118,00</t>
    </r>
  </si>
  <si>
    <r>
      <rPr>
        <sz val="7"/>
        <rFont val="Calibri"/>
        <family val="1"/>
      </rPr>
      <t>$                                       1.113.118,00</t>
    </r>
  </si>
  <si>
    <r>
      <rPr>
        <sz val="7"/>
        <rFont val="Calibri"/>
        <family val="1"/>
      </rPr>
      <t>Suministro,   transporte   e   instalación   de   TANQUE SEPTICO Y FILTRO ANAEROBIO FAFA CAP = 1650 LTS</t>
    </r>
  </si>
  <si>
    <r>
      <rPr>
        <sz val="7"/>
        <rFont val="Calibri"/>
        <family val="1"/>
      </rPr>
      <t>1.756.000,00</t>
    </r>
  </si>
  <si>
    <r>
      <rPr>
        <sz val="7"/>
        <rFont val="Calibri"/>
        <family val="1"/>
      </rPr>
      <t>$                                       1.756.000,00</t>
    </r>
  </si>
  <si>
    <r>
      <rPr>
        <sz val="7"/>
        <rFont val="Calibri"/>
        <family val="1"/>
      </rPr>
      <t xml:space="preserve">Cárcamo perimetral  en  concreto para recolección  de
</t>
    </r>
    <r>
      <rPr>
        <sz val="7"/>
        <rFont val="Calibri"/>
        <family val="1"/>
      </rPr>
      <t>agua lluvias</t>
    </r>
  </si>
  <si>
    <r>
      <rPr>
        <sz val="7"/>
        <rFont val="Calibri"/>
        <family val="1"/>
      </rPr>
      <t>65,33</t>
    </r>
  </si>
  <si>
    <r>
      <rPr>
        <sz val="7"/>
        <rFont val="Calibri"/>
        <family val="1"/>
      </rPr>
      <t>902.122,00</t>
    </r>
  </si>
  <si>
    <r>
      <rPr>
        <sz val="7"/>
        <rFont val="Calibri"/>
        <family val="1"/>
      </rPr>
      <t>$                                     58.935.630,26</t>
    </r>
  </si>
  <si>
    <r>
      <rPr>
        <b/>
        <sz val="7"/>
        <rFont val="Calibri"/>
        <family val="1"/>
      </rPr>
      <t>$                                    69.150.440,48</t>
    </r>
  </si>
  <si>
    <r>
      <rPr>
        <b/>
        <sz val="7"/>
        <rFont val="Calibri"/>
        <family val="1"/>
      </rPr>
      <t>INSTALACIONES  ELECTRICAS</t>
    </r>
  </si>
  <si>
    <r>
      <rPr>
        <sz val="7"/>
        <rFont val="Calibri"/>
        <family val="1"/>
      </rPr>
      <t>UNIDAD</t>
    </r>
  </si>
  <si>
    <r>
      <rPr>
        <sz val="7"/>
        <rFont val="Calibri"/>
        <family val="1"/>
      </rPr>
      <t>VALOR PARCIAL</t>
    </r>
  </si>
  <si>
    <r>
      <rPr>
        <sz val="7"/>
        <rFont val="Calibri"/>
        <family val="1"/>
      </rPr>
      <t>Instalación de planta electrica de 150kva.220/127v.</t>
    </r>
  </si>
  <si>
    <r>
      <rPr>
        <sz val="7"/>
        <rFont val="Calibri"/>
        <family val="1"/>
      </rPr>
      <t>$               7.001.005,00</t>
    </r>
  </si>
  <si>
    <r>
      <rPr>
        <sz val="7"/>
        <rFont val="Calibri"/>
        <family val="1"/>
      </rPr>
      <t>$                                       7.001.005,00</t>
    </r>
  </si>
  <si>
    <r>
      <rPr>
        <sz val="7"/>
        <rFont val="Calibri"/>
        <family val="1"/>
      </rPr>
      <t xml:space="preserve">Suministro e instalacion de  disyuntores 3L para
</t>
    </r>
    <r>
      <rPr>
        <sz val="7"/>
        <rFont val="Calibri"/>
        <family val="1"/>
      </rPr>
      <t>circuitos ramales</t>
    </r>
  </si>
  <si>
    <r>
      <rPr>
        <sz val="7"/>
        <rFont val="Calibri"/>
        <family val="1"/>
      </rPr>
      <t>$                  387.509,00</t>
    </r>
  </si>
  <si>
    <r>
      <rPr>
        <sz val="7"/>
        <rFont val="Calibri"/>
        <family val="1"/>
      </rPr>
      <t>$                                          387.509,00</t>
    </r>
  </si>
  <si>
    <r>
      <rPr>
        <sz val="7"/>
        <rFont val="Calibri"/>
        <family val="1"/>
      </rPr>
      <t>Tablero 24 circuitos enchufable con protecciones</t>
    </r>
  </si>
  <si>
    <r>
      <rPr>
        <sz val="7"/>
        <rFont val="Calibri"/>
        <family val="1"/>
      </rPr>
      <t>$               1.577.534,00</t>
    </r>
  </si>
  <si>
    <r>
      <rPr>
        <sz val="7"/>
        <rFont val="Calibri"/>
        <family val="1"/>
      </rPr>
      <t>$                                       1.577.534,00</t>
    </r>
  </si>
  <si>
    <r>
      <rPr>
        <sz val="7"/>
        <rFont val="Calibri"/>
        <family val="1"/>
      </rPr>
      <t xml:space="preserve">Suministro  e  instalación  de  acometida  principal  en 2(3x500MCMF)+(2x250N)+(1X2/0T)  por  ducto  2x4".y
</t>
    </r>
    <r>
      <rPr>
        <sz val="7"/>
        <rFont val="Calibri"/>
        <family val="1"/>
      </rPr>
      <t>bornas + cintas</t>
    </r>
  </si>
  <si>
    <r>
      <rPr>
        <sz val="7"/>
        <rFont val="Calibri"/>
        <family val="1"/>
      </rPr>
      <t>$                  967.564,50</t>
    </r>
  </si>
  <si>
    <r>
      <rPr>
        <sz val="7"/>
        <rFont val="Calibri"/>
        <family val="1"/>
      </rPr>
      <t>$                                          967.564,50</t>
    </r>
  </si>
  <si>
    <r>
      <rPr>
        <sz val="7"/>
        <rFont val="Calibri"/>
        <family val="1"/>
      </rPr>
      <t xml:space="preserve">Suministro e instalación de acometida de gabinete de
</t>
    </r>
    <r>
      <rPr>
        <sz val="7"/>
        <rFont val="Calibri"/>
        <family val="1"/>
      </rPr>
      <t xml:space="preserve">control         y         mando         para         bombas          en 2(3x3/0THHNF)+(1x4/0THHN)+(1X2/0T) + ducto de 3"
</t>
    </r>
    <r>
      <rPr>
        <sz val="7"/>
        <rFont val="Calibri"/>
        <family val="1"/>
      </rPr>
      <t>EMT + bornas + cintas</t>
    </r>
  </si>
  <si>
    <r>
      <rPr>
        <sz val="7"/>
        <rFont val="Calibri"/>
        <family val="1"/>
      </rPr>
      <t>Ml</t>
    </r>
  </si>
  <si>
    <r>
      <rPr>
        <sz val="7"/>
        <rFont val="Calibri"/>
        <family val="1"/>
      </rPr>
      <t>$               1.018.379,00</t>
    </r>
  </si>
  <si>
    <r>
      <rPr>
        <sz val="7"/>
        <rFont val="Calibri"/>
        <family val="1"/>
      </rPr>
      <t>$                                     37.680.023,00</t>
    </r>
  </si>
  <si>
    <r>
      <rPr>
        <sz val="7"/>
        <rFont val="Calibri"/>
        <family val="1"/>
      </rPr>
      <t>Suministro  e  instalación  de  acometida  de  tablero  de baja   tension   a   220v   2x4THHNF+1x6THHN-N+1X8T ducto de 11/4" EMT + bornas + cintas</t>
    </r>
  </si>
  <si>
    <r>
      <rPr>
        <sz val="7"/>
        <rFont val="Calibri"/>
        <family val="1"/>
      </rPr>
      <t>$                  600.635,00</t>
    </r>
  </si>
  <si>
    <r>
      <rPr>
        <sz val="7"/>
        <rFont val="Calibri"/>
        <family val="1"/>
      </rPr>
      <t>$                                       6.006.350,00</t>
    </r>
  </si>
  <si>
    <r>
      <rPr>
        <sz val="7"/>
        <rFont val="Calibri"/>
        <family val="1"/>
      </rPr>
      <t>Suministro e instalación de acometida de gabinete de control  y  mando  para  bomba  N°1  y  N°2  de  30  HP 3x2THHNF+1X2T ducto de 2" EMT   + bornas + cintas</t>
    </r>
  </si>
  <si>
    <r>
      <rPr>
        <sz val="7"/>
        <rFont val="Calibri"/>
        <family val="1"/>
      </rPr>
      <t>$                  616.531,00</t>
    </r>
  </si>
  <si>
    <r>
      <rPr>
        <sz val="7"/>
        <rFont val="Calibri"/>
        <family val="1"/>
      </rPr>
      <t>$                                       9.247.965,00</t>
    </r>
  </si>
  <si>
    <r>
      <rPr>
        <sz val="7"/>
        <rFont val="Calibri"/>
        <family val="1"/>
      </rPr>
      <t xml:space="preserve">Suministro  e  instalación  de  acometida  para  bombas
</t>
    </r>
    <r>
      <rPr>
        <sz val="7"/>
        <rFont val="Calibri"/>
        <family val="1"/>
      </rPr>
      <t>N°3 Y N°4 10HP  en  3x10THHNF+1x10T ducto de 3/4" EMT</t>
    </r>
  </si>
  <si>
    <r>
      <rPr>
        <sz val="7"/>
        <rFont val="Calibri"/>
        <family val="1"/>
      </rPr>
      <t>$                  392.289,00</t>
    </r>
  </si>
  <si>
    <r>
      <rPr>
        <sz val="7"/>
        <rFont val="Calibri"/>
        <family val="1"/>
      </rPr>
      <t>$                                     14.514.693,00</t>
    </r>
  </si>
  <si>
    <r>
      <rPr>
        <sz val="7"/>
        <rFont val="Calibri"/>
        <family val="1"/>
      </rPr>
      <t xml:space="preserve">Suministro  e  instalación  de  acometida  para  bombas N°5,N°6,N°7,N°8      Y      N°9      5HP      Y      1HP       en
</t>
    </r>
    <r>
      <rPr>
        <sz val="7"/>
        <rFont val="Calibri"/>
        <family val="1"/>
      </rPr>
      <t>3x12THHNF+1x12T ducto de 3/4" EMT</t>
    </r>
  </si>
  <si>
    <r>
      <rPr>
        <sz val="7"/>
        <rFont val="Calibri"/>
        <family val="1"/>
      </rPr>
      <t>$                  373.664,00</t>
    </r>
  </si>
  <si>
    <r>
      <rPr>
        <sz val="7"/>
        <rFont val="Calibri"/>
        <family val="1"/>
      </rPr>
      <t>$                                     21.672.512,00</t>
    </r>
  </si>
  <si>
    <r>
      <rPr>
        <sz val="7"/>
        <rFont val="Calibri"/>
        <family val="1"/>
      </rPr>
      <t>Conexiones   de  tierra   en  cable   No  1/0   desnudo  y terminales   a   equipos   ,   tableros   en   subestacion   y sistema de pararrayo con soldadura exotermica.</t>
    </r>
  </si>
  <si>
    <r>
      <rPr>
        <sz val="7"/>
        <rFont val="Calibri"/>
        <family val="1"/>
      </rPr>
      <t>$                     62.522,00</t>
    </r>
  </si>
  <si>
    <r>
      <rPr>
        <sz val="7"/>
        <rFont val="Calibri"/>
        <family val="1"/>
      </rPr>
      <t>$                                       6.877.420,00</t>
    </r>
  </si>
  <si>
    <r>
      <rPr>
        <sz val="7"/>
        <rFont val="Calibri"/>
        <family val="1"/>
      </rPr>
      <t>instalacion de sistema de puesta a tierra</t>
    </r>
  </si>
  <si>
    <r>
      <rPr>
        <sz val="7"/>
        <rFont val="Calibri"/>
        <family val="1"/>
      </rPr>
      <t>$               2.368.969,00</t>
    </r>
  </si>
  <si>
    <r>
      <rPr>
        <sz val="7"/>
        <rFont val="Calibri"/>
        <family val="1"/>
      </rPr>
      <t>$                                       4.737.938,00</t>
    </r>
  </si>
  <si>
    <r>
      <rPr>
        <sz val="7"/>
        <rFont val="Calibri"/>
        <family val="1"/>
      </rPr>
      <t>Tableros de 6 circuitos con protecciones de 1x20A</t>
    </r>
  </si>
  <si>
    <r>
      <rPr>
        <sz val="7"/>
        <rFont val="Calibri"/>
        <family val="1"/>
      </rPr>
      <t>$                  527.969,00</t>
    </r>
  </si>
  <si>
    <r>
      <rPr>
        <sz val="7"/>
        <rFont val="Calibri"/>
        <family val="1"/>
      </rPr>
      <t>$                                     39.597.675,00</t>
    </r>
  </si>
  <si>
    <r>
      <rPr>
        <sz val="7"/>
        <rFont val="Calibri"/>
        <family val="1"/>
      </rPr>
      <t>Salida   Tomacorrientes   muros   110   voltios   en   EMT incluye tomas para lamparas de emergencias</t>
    </r>
  </si>
  <si>
    <r>
      <rPr>
        <sz val="7"/>
        <rFont val="Calibri"/>
        <family val="1"/>
      </rPr>
      <t>$                  156.140,00</t>
    </r>
  </si>
  <si>
    <r>
      <rPr>
        <sz val="7"/>
        <rFont val="Calibri"/>
        <family val="1"/>
      </rPr>
      <t>$                                          156.140,00</t>
    </r>
  </si>
  <si>
    <r>
      <rPr>
        <sz val="7"/>
        <rFont val="Calibri"/>
        <family val="1"/>
      </rPr>
      <t>salidas tomas normales y aires mini split 220v en EMT</t>
    </r>
  </si>
  <si>
    <r>
      <rPr>
        <sz val="7"/>
        <rFont val="Calibri"/>
        <family val="1"/>
      </rPr>
      <t>$                  228.274,00</t>
    </r>
  </si>
  <si>
    <r>
      <rPr>
        <sz val="7"/>
        <rFont val="Calibri"/>
        <family val="1"/>
      </rPr>
      <t>$                                          228.274,00</t>
    </r>
  </si>
  <si>
    <r>
      <rPr>
        <sz val="7"/>
        <rFont val="Calibri"/>
        <family val="1"/>
      </rPr>
      <t>Salida lamparas de 2x18 -110v tuberia 1/2 EMT</t>
    </r>
  </si>
  <si>
    <r>
      <rPr>
        <sz val="7"/>
        <rFont val="Calibri"/>
        <family val="1"/>
      </rPr>
      <t>$                  147.258,00</t>
    </r>
  </si>
  <si>
    <r>
      <rPr>
        <sz val="7"/>
        <rFont val="Calibri"/>
        <family val="1"/>
      </rPr>
      <t>$                                       4.859.514,00</t>
    </r>
  </si>
  <si>
    <r>
      <rPr>
        <sz val="7"/>
        <rFont val="Calibri"/>
        <family val="1"/>
      </rPr>
      <t>Salida reflector de  led 50w -220v tuberia 1/2 EMT</t>
    </r>
  </si>
  <si>
    <r>
      <rPr>
        <sz val="7"/>
        <rFont val="Calibri"/>
        <family val="1"/>
      </rPr>
      <t>$                                       1.325.322,00</t>
    </r>
  </si>
  <si>
    <r>
      <rPr>
        <sz val="7"/>
        <rFont val="Calibri"/>
        <family val="1"/>
      </rPr>
      <t>Salida interruptores sencillos EMT</t>
    </r>
  </si>
  <si>
    <r>
      <rPr>
        <sz val="7"/>
        <rFont val="Calibri"/>
        <family val="1"/>
      </rPr>
      <t>$                  129.538,00</t>
    </r>
  </si>
  <si>
    <r>
      <rPr>
        <sz val="7"/>
        <rFont val="Calibri"/>
        <family val="1"/>
      </rPr>
      <t>$                                       2.461.222,00</t>
    </r>
  </si>
  <si>
    <r>
      <rPr>
        <sz val="7"/>
        <rFont val="Calibri"/>
        <family val="1"/>
      </rPr>
      <t xml:space="preserve">Suministro    e    Instalacion    de    luminaria    led    para exterior  fotovoltaica,  incluye  materiales  y  mano  de
</t>
    </r>
    <r>
      <rPr>
        <sz val="7"/>
        <rFont val="Calibri"/>
        <family val="1"/>
      </rPr>
      <t>obra</t>
    </r>
  </si>
  <si>
    <r>
      <rPr>
        <sz val="7"/>
        <rFont val="Calibri"/>
        <family val="1"/>
      </rPr>
      <t>$               2.057.985,00</t>
    </r>
  </si>
  <si>
    <r>
      <rPr>
        <sz val="7"/>
        <rFont val="Calibri"/>
        <family val="1"/>
      </rPr>
      <t>$                                     43.217.685,00</t>
    </r>
  </si>
  <si>
    <r>
      <rPr>
        <sz val="7"/>
        <rFont val="Calibri"/>
        <family val="1"/>
      </rPr>
      <t>Suministro e instalación reflector led 50w-240v</t>
    </r>
  </si>
  <si>
    <r>
      <rPr>
        <sz val="7"/>
        <rFont val="Calibri"/>
        <family val="1"/>
      </rPr>
      <t>$                  282.044,00</t>
    </r>
  </si>
  <si>
    <r>
      <rPr>
        <sz val="7"/>
        <rFont val="Calibri"/>
        <family val="1"/>
      </rPr>
      <t>$                                       3.102.484,00</t>
    </r>
  </si>
  <si>
    <r>
      <rPr>
        <sz val="7"/>
        <rFont val="Calibri"/>
        <family val="1"/>
      </rPr>
      <t xml:space="preserve">Suministro   e   instalación   lamparas   de   emergencias
</t>
    </r>
    <r>
      <rPr>
        <sz val="7"/>
        <rFont val="Calibri"/>
        <family val="1"/>
      </rPr>
      <t>led 3w recargable.</t>
    </r>
  </si>
  <si>
    <r>
      <rPr>
        <sz val="7"/>
        <rFont val="Calibri"/>
        <family val="1"/>
      </rPr>
      <t>$                  285.669,00</t>
    </r>
  </si>
  <si>
    <r>
      <rPr>
        <sz val="7"/>
        <rFont val="Calibri"/>
        <family val="1"/>
      </rPr>
      <t>$                                       5.427.711,00</t>
    </r>
  </si>
  <si>
    <r>
      <rPr>
        <sz val="7"/>
        <rFont val="Calibri"/>
        <family val="1"/>
      </rPr>
      <t xml:space="preserve">Suministro  e  instalación  de  corrector  de  factor  de
</t>
    </r>
    <r>
      <rPr>
        <sz val="7"/>
        <rFont val="Calibri"/>
        <family val="1"/>
      </rPr>
      <t>potencia, con banco de condesador</t>
    </r>
  </si>
  <si>
    <r>
      <rPr>
        <sz val="7"/>
        <rFont val="Calibri"/>
        <family val="1"/>
      </rPr>
      <t>$                  424.662,00</t>
    </r>
  </si>
  <si>
    <r>
      <rPr>
        <sz val="7"/>
        <rFont val="Calibri"/>
        <family val="1"/>
      </rPr>
      <t>$                                       5.945.268,00</t>
    </r>
  </si>
  <si>
    <r>
      <rPr>
        <sz val="7"/>
        <rFont val="Calibri"/>
        <family val="1"/>
      </rPr>
      <t xml:space="preserve">Suministro e instalación de transformador 25 KVA 2:1
</t>
    </r>
    <r>
      <rPr>
        <sz val="7"/>
        <rFont val="Calibri"/>
        <family val="1"/>
      </rPr>
      <t>para cargar menores</t>
    </r>
  </si>
  <si>
    <r>
      <rPr>
        <sz val="7"/>
        <rFont val="Calibri"/>
        <family val="1"/>
      </rPr>
      <t>$               6.938.500,00</t>
    </r>
  </si>
  <si>
    <r>
      <rPr>
        <sz val="7"/>
        <rFont val="Calibri"/>
        <family val="1"/>
      </rPr>
      <t>$                                     83.262.000,00</t>
    </r>
  </si>
  <si>
    <r>
      <rPr>
        <b/>
        <sz val="7"/>
        <rFont val="Calibri"/>
        <family val="1"/>
      </rPr>
      <t>$                                  300.253.808,50</t>
    </r>
  </si>
  <si>
    <r>
      <rPr>
        <b/>
        <sz val="7"/>
        <rFont val="Calibri"/>
        <family val="1"/>
      </rPr>
      <t>ESTRUCTURAS EN CONCRETO</t>
    </r>
  </si>
  <si>
    <r>
      <rPr>
        <sz val="7"/>
        <rFont val="Calibri"/>
        <family val="1"/>
      </rPr>
      <t>Solado en concreto pobre e=0,05</t>
    </r>
  </si>
  <si>
    <r>
      <rPr>
        <sz val="7"/>
        <rFont val="Calibri"/>
        <family val="1"/>
      </rPr>
      <t>230,41</t>
    </r>
  </si>
  <si>
    <r>
      <rPr>
        <sz val="7"/>
        <rFont val="Calibri"/>
        <family val="1"/>
      </rPr>
      <t>$                     55.736,00</t>
    </r>
  </si>
  <si>
    <r>
      <rPr>
        <sz val="7"/>
        <rFont val="Calibri"/>
        <family val="1"/>
      </rPr>
      <t>$                                     12.842.131,76</t>
    </r>
  </si>
  <si>
    <r>
      <rPr>
        <sz val="7"/>
        <rFont val="Calibri"/>
        <family val="1"/>
      </rPr>
      <t>Zapatas concreto de 3000 PSI</t>
    </r>
  </si>
  <si>
    <r>
      <rPr>
        <sz val="7"/>
        <rFont val="Calibri"/>
        <family val="1"/>
      </rPr>
      <t>80,49</t>
    </r>
  </si>
  <si>
    <r>
      <rPr>
        <sz val="7"/>
        <rFont val="Calibri"/>
        <family val="1"/>
      </rPr>
      <t>$               1.284.894,00</t>
    </r>
  </si>
  <si>
    <r>
      <rPr>
        <sz val="7"/>
        <rFont val="Calibri"/>
        <family val="1"/>
      </rPr>
      <t>$                                  103.421.118,06</t>
    </r>
  </si>
  <si>
    <r>
      <rPr>
        <sz val="7"/>
        <rFont val="Calibri"/>
        <family val="1"/>
      </rPr>
      <t>Vigas de cimentación concreto de 3000 PSI</t>
    </r>
  </si>
  <si>
    <r>
      <rPr>
        <sz val="7"/>
        <rFont val="Calibri"/>
        <family val="1"/>
      </rPr>
      <t>25,95</t>
    </r>
  </si>
  <si>
    <r>
      <rPr>
        <sz val="7"/>
        <rFont val="Calibri"/>
        <family val="1"/>
      </rPr>
      <t>$               1.331.124,00</t>
    </r>
  </si>
  <si>
    <r>
      <rPr>
        <sz val="7"/>
        <rFont val="Calibri"/>
        <family val="1"/>
      </rPr>
      <t>$                                     34.542.667,80</t>
    </r>
  </si>
  <si>
    <r>
      <rPr>
        <sz val="7"/>
        <rFont val="Calibri"/>
        <family val="1"/>
      </rPr>
      <t>Columnas en concreto de 3000 PSI</t>
    </r>
  </si>
  <si>
    <r>
      <rPr>
        <sz val="7"/>
        <rFont val="Calibri"/>
        <family val="1"/>
      </rPr>
      <t>39,06</t>
    </r>
  </si>
  <si>
    <r>
      <rPr>
        <sz val="7"/>
        <rFont val="Calibri"/>
        <family val="1"/>
      </rPr>
      <t>$               1.419.047,00</t>
    </r>
  </si>
  <si>
    <r>
      <rPr>
        <sz val="7"/>
        <rFont val="Calibri"/>
        <family val="1"/>
      </rPr>
      <t>$                                     55.427.975,82</t>
    </r>
  </si>
  <si>
    <r>
      <rPr>
        <sz val="7"/>
        <rFont val="Calibri"/>
        <family val="1"/>
      </rPr>
      <t>Vigas aéreas en concreto de 3000 PSI</t>
    </r>
  </si>
  <si>
    <r>
      <rPr>
        <sz val="7"/>
        <rFont val="Calibri"/>
        <family val="1"/>
      </rPr>
      <t>23,73</t>
    </r>
  </si>
  <si>
    <r>
      <rPr>
        <sz val="7"/>
        <rFont val="Calibri"/>
        <family val="1"/>
      </rPr>
      <t>$               1.432.072,00</t>
    </r>
  </si>
  <si>
    <r>
      <rPr>
        <sz val="7"/>
        <rFont val="Calibri"/>
        <family val="1"/>
      </rPr>
      <t>$                                     33.983.068,56</t>
    </r>
  </si>
  <si>
    <r>
      <rPr>
        <sz val="7"/>
        <rFont val="Calibri"/>
        <family val="1"/>
      </rPr>
      <t xml:space="preserve">Concreto 3000 PSI escalera plataforma de llenado de
</t>
    </r>
    <r>
      <rPr>
        <sz val="7"/>
        <rFont val="Calibri"/>
        <family val="1"/>
      </rPr>
      <t>carrotanques</t>
    </r>
  </si>
  <si>
    <r>
      <rPr>
        <sz val="7"/>
        <rFont val="Calibri"/>
        <family val="1"/>
      </rPr>
      <t>2,7</t>
    </r>
  </si>
  <si>
    <r>
      <rPr>
        <sz val="7"/>
        <rFont val="Calibri"/>
        <family val="1"/>
      </rPr>
      <t>$               1.454.461,00</t>
    </r>
  </si>
  <si>
    <r>
      <rPr>
        <sz val="7"/>
        <rFont val="Calibri"/>
        <family val="1"/>
      </rPr>
      <t>$                                       3.927.044,70</t>
    </r>
  </si>
  <si>
    <r>
      <rPr>
        <sz val="7"/>
        <rFont val="Calibri"/>
        <family val="1"/>
      </rPr>
      <t xml:space="preserve">Concreto  3000  PSI  placa  plataforma  de  llenado  de
</t>
    </r>
    <r>
      <rPr>
        <sz val="7"/>
        <rFont val="Calibri"/>
        <family val="1"/>
      </rPr>
      <t>carrotanques</t>
    </r>
  </si>
  <si>
    <r>
      <rPr>
        <sz val="7"/>
        <rFont val="Calibri"/>
        <family val="1"/>
      </rPr>
      <t>$               1.310.044,00</t>
    </r>
  </si>
  <si>
    <r>
      <rPr>
        <sz val="7"/>
        <rFont val="Calibri"/>
        <family val="1"/>
      </rPr>
      <t>$                                       3.930.132,00</t>
    </r>
  </si>
  <si>
    <r>
      <rPr>
        <sz val="7"/>
        <rFont val="Calibri"/>
        <family val="1"/>
      </rPr>
      <t>Viga canal</t>
    </r>
  </si>
  <si>
    <r>
      <rPr>
        <sz val="7"/>
        <rFont val="Calibri"/>
        <family val="1"/>
      </rPr>
      <t>29,7</t>
    </r>
  </si>
  <si>
    <r>
      <rPr>
        <sz val="7"/>
        <rFont val="Calibri"/>
        <family val="1"/>
      </rPr>
      <t>$                  304.983,00</t>
    </r>
  </si>
  <si>
    <r>
      <rPr>
        <sz val="7"/>
        <rFont val="Calibri"/>
        <family val="1"/>
      </rPr>
      <t>$                                       9.057.995,10</t>
    </r>
  </si>
  <si>
    <r>
      <rPr>
        <sz val="7"/>
        <rFont val="Calibri"/>
        <family val="1"/>
      </rPr>
      <t>Acero de refuerzo de 60.000 PSI</t>
    </r>
  </si>
  <si>
    <r>
      <rPr>
        <sz val="7"/>
        <rFont val="Calibri"/>
        <family val="1"/>
      </rPr>
      <t>KG</t>
    </r>
  </si>
  <si>
    <r>
      <rPr>
        <sz val="7"/>
        <rFont val="Calibri"/>
        <family val="1"/>
      </rPr>
      <t>15991,39</t>
    </r>
  </si>
  <si>
    <r>
      <rPr>
        <sz val="7"/>
        <rFont val="Calibri"/>
        <family val="1"/>
      </rPr>
      <t>$                       6.959,00</t>
    </r>
  </si>
  <si>
    <r>
      <rPr>
        <sz val="7"/>
        <rFont val="Calibri"/>
        <family val="1"/>
      </rPr>
      <t>$                                  111.284.083,01</t>
    </r>
  </si>
  <si>
    <r>
      <rPr>
        <sz val="7"/>
        <rFont val="Calibri"/>
        <family val="1"/>
      </rPr>
      <t>Concreto de 3000 PSI para pilotes de placa tanques</t>
    </r>
  </si>
  <si>
    <r>
      <rPr>
        <sz val="7"/>
        <rFont val="Calibri"/>
        <family val="1"/>
      </rPr>
      <t>1,58</t>
    </r>
  </si>
  <si>
    <r>
      <rPr>
        <sz val="7"/>
        <rFont val="Calibri"/>
        <family val="1"/>
      </rPr>
      <t>$               1.297.919,00</t>
    </r>
  </si>
  <si>
    <r>
      <rPr>
        <sz val="7"/>
        <rFont val="Calibri"/>
        <family val="1"/>
      </rPr>
      <t>$                                       2.050.712,02</t>
    </r>
  </si>
  <si>
    <r>
      <rPr>
        <sz val="7"/>
        <rFont val="Calibri"/>
        <family val="1"/>
      </rPr>
      <t xml:space="preserve">Concreto  de  3000  PSI  para  vigas  de  cimentación  de
</t>
    </r>
    <r>
      <rPr>
        <sz val="7"/>
        <rFont val="Calibri"/>
        <family val="1"/>
      </rPr>
      <t>placa de tanques</t>
    </r>
  </si>
  <si>
    <r>
      <rPr>
        <sz val="7"/>
        <rFont val="Calibri"/>
        <family val="1"/>
      </rPr>
      <t>7,91</t>
    </r>
  </si>
  <si>
    <r>
      <rPr>
        <sz val="7"/>
        <rFont val="Calibri"/>
        <family val="1"/>
      </rPr>
      <t>$               1.335.794,00</t>
    </r>
  </si>
  <si>
    <r>
      <rPr>
        <sz val="7"/>
        <rFont val="Calibri"/>
        <family val="1"/>
      </rPr>
      <t>$                                     10.566.130,54</t>
    </r>
  </si>
  <si>
    <r>
      <rPr>
        <sz val="7"/>
        <rFont val="Calibri"/>
        <family val="1"/>
      </rPr>
      <t>Concreto de 3000 PSI para placa de tanques</t>
    </r>
  </si>
  <si>
    <r>
      <rPr>
        <sz val="7"/>
        <rFont val="Calibri"/>
        <family val="1"/>
      </rPr>
      <t>18,97</t>
    </r>
  </si>
  <si>
    <r>
      <rPr>
        <sz val="7"/>
        <rFont val="Calibri"/>
        <family val="1"/>
      </rPr>
      <t>$               1.320.044,00</t>
    </r>
  </si>
  <si>
    <r>
      <rPr>
        <sz val="7"/>
        <rFont val="Calibri"/>
        <family val="1"/>
      </rPr>
      <t>$                                     25.041.234,68</t>
    </r>
  </si>
  <si>
    <r>
      <rPr>
        <sz val="7"/>
        <rFont val="Calibri"/>
        <family val="1"/>
      </rPr>
      <t>Concreto de 3000 PSI para placa superior oficinas</t>
    </r>
  </si>
  <si>
    <r>
      <rPr>
        <sz val="7"/>
        <rFont val="Calibri"/>
        <family val="1"/>
      </rPr>
      <t>14,52</t>
    </r>
  </si>
  <si>
    <r>
      <rPr>
        <sz val="7"/>
        <rFont val="Calibri"/>
        <family val="1"/>
      </rPr>
      <t>$               1.525.917,00</t>
    </r>
  </si>
  <si>
    <r>
      <rPr>
        <sz val="7"/>
        <rFont val="Calibri"/>
        <family val="1"/>
      </rPr>
      <t>$                                     22.156.314,84</t>
    </r>
  </si>
  <si>
    <r>
      <rPr>
        <sz val="7"/>
        <rFont val="Calibri"/>
        <family val="1"/>
      </rPr>
      <t>Concreto de 3000 PSI para placa de zona de filtros</t>
    </r>
  </si>
  <si>
    <r>
      <rPr>
        <sz val="7"/>
        <rFont val="Calibri"/>
        <family val="1"/>
      </rPr>
      <t>3,24</t>
    </r>
  </si>
  <si>
    <r>
      <rPr>
        <sz val="7"/>
        <rFont val="Calibri"/>
        <family val="1"/>
      </rPr>
      <t>$                                       4.327.972,56</t>
    </r>
  </si>
  <si>
    <r>
      <rPr>
        <sz val="7"/>
        <rFont val="Calibri"/>
        <family val="1"/>
      </rPr>
      <t xml:space="preserve">Pavimento en Concreto Rigido E=0,20 mts MR =3,8
</t>
    </r>
    <r>
      <rPr>
        <sz val="7"/>
        <rFont val="Calibri"/>
        <family val="1"/>
      </rPr>
      <t>Mpa</t>
    </r>
  </si>
  <si>
    <r>
      <rPr>
        <sz val="7"/>
        <rFont val="Calibri"/>
        <family val="1"/>
      </rPr>
      <t>278,06</t>
    </r>
  </si>
  <si>
    <r>
      <rPr>
        <sz val="7"/>
        <rFont val="Calibri"/>
        <family val="1"/>
      </rPr>
      <t>$                                     91.427.518,30</t>
    </r>
  </si>
  <si>
    <r>
      <rPr>
        <sz val="7"/>
        <rFont val="Calibri"/>
        <family val="1"/>
      </rPr>
      <t>Suministro, figurado y colocación de Canastilla según diseño para soportes dovelas (alambrón de 1/4" )</t>
    </r>
  </si>
  <si>
    <r>
      <rPr>
        <sz val="7"/>
        <rFont val="Calibri"/>
        <family val="1"/>
      </rPr>
      <t>62,1</t>
    </r>
  </si>
  <si>
    <r>
      <rPr>
        <sz val="7"/>
        <rFont val="Calibri"/>
        <family val="1"/>
      </rPr>
      <t>$                     25.256,00</t>
    </r>
  </si>
  <si>
    <r>
      <rPr>
        <sz val="7"/>
        <rFont val="Calibri"/>
        <family val="1"/>
      </rPr>
      <t>$                                       1.568.397,60</t>
    </r>
  </si>
  <si>
    <r>
      <rPr>
        <sz val="7"/>
        <rFont val="Calibri"/>
        <family val="1"/>
      </rPr>
      <t>Malla electrosoldada 5 mm</t>
    </r>
  </si>
  <si>
    <r>
      <rPr>
        <sz val="7"/>
        <rFont val="Calibri"/>
        <family val="1"/>
      </rPr>
      <t>$                  207.955,00</t>
    </r>
  </si>
  <si>
    <r>
      <rPr>
        <sz val="7"/>
        <rFont val="Calibri"/>
        <family val="1"/>
      </rPr>
      <t>$                                       4.575.010,00</t>
    </r>
  </si>
  <si>
    <r>
      <rPr>
        <sz val="7"/>
        <rFont val="Calibri"/>
        <family val="1"/>
      </rPr>
      <t>Malla electrosoldada 6 mm</t>
    </r>
  </si>
  <si>
    <r>
      <rPr>
        <sz val="7"/>
        <rFont val="Calibri"/>
        <family val="1"/>
      </rPr>
      <t>$                  279.769,00</t>
    </r>
  </si>
  <si>
    <r>
      <rPr>
        <sz val="7"/>
        <rFont val="Calibri"/>
        <family val="1"/>
      </rPr>
      <t>$                                       1.119.076,00</t>
    </r>
  </si>
  <si>
    <r>
      <rPr>
        <b/>
        <sz val="7"/>
        <rFont val="Calibri"/>
        <family val="1"/>
      </rPr>
      <t>$                                  531.248.583,35</t>
    </r>
  </si>
  <si>
    <r>
      <rPr>
        <b/>
        <sz val="7"/>
        <rFont val="Calibri"/>
        <family val="1"/>
      </rPr>
      <t>CARPINTERÍA</t>
    </r>
  </si>
  <si>
    <r>
      <rPr>
        <sz val="7"/>
        <rFont val="Calibri"/>
        <family val="1"/>
      </rPr>
      <t xml:space="preserve">Fabricación e instalación de portón acceso planta
</t>
    </r>
    <r>
      <rPr>
        <sz val="7"/>
        <rFont val="Calibri"/>
        <family val="1"/>
      </rPr>
      <t>(metálico) de 4.1 m de largo x 2.05 m de altura en lamina HR</t>
    </r>
  </si>
  <si>
    <r>
      <rPr>
        <sz val="7"/>
        <rFont val="Calibri"/>
        <family val="1"/>
      </rPr>
      <t>$               2.678.952,00</t>
    </r>
  </si>
  <si>
    <r>
      <rPr>
        <sz val="7"/>
        <rFont val="Calibri"/>
        <family val="1"/>
      </rPr>
      <t>$                                       2.678.952,00</t>
    </r>
  </si>
  <si>
    <r>
      <rPr>
        <sz val="7"/>
        <rFont val="Calibri"/>
        <family val="1"/>
      </rPr>
      <t xml:space="preserve">Fabricación e instalación de portón acceso a tanques
</t>
    </r>
    <r>
      <rPr>
        <sz val="7"/>
        <rFont val="Calibri"/>
        <family val="1"/>
      </rPr>
      <t>(metálico) de 2 m de largo x 2.05 m de altura en lamina HR</t>
    </r>
  </si>
  <si>
    <r>
      <rPr>
        <sz val="7"/>
        <rFont val="Calibri"/>
        <family val="1"/>
      </rPr>
      <t>$               1.783.246,00</t>
    </r>
  </si>
  <si>
    <r>
      <rPr>
        <sz val="7"/>
        <rFont val="Calibri"/>
        <family val="1"/>
      </rPr>
      <t>$                                       1.783.246,00</t>
    </r>
  </si>
  <si>
    <r>
      <rPr>
        <sz val="7"/>
        <rFont val="Calibri"/>
        <family val="1"/>
      </rPr>
      <t xml:space="preserve">Fabricación e instalación de portón acceso a
</t>
    </r>
    <r>
      <rPr>
        <sz val="7"/>
        <rFont val="Calibri"/>
        <family val="1"/>
      </rPr>
      <t>parqueadero (Tubo metálico)</t>
    </r>
  </si>
  <si>
    <r>
      <rPr>
        <sz val="7"/>
        <rFont val="Calibri"/>
        <family val="1"/>
      </rPr>
      <t>2,00</t>
    </r>
  </si>
  <si>
    <r>
      <rPr>
        <sz val="7"/>
        <rFont val="Calibri"/>
        <family val="1"/>
      </rPr>
      <t>$               3.043.540,00</t>
    </r>
  </si>
  <si>
    <r>
      <rPr>
        <sz val="7"/>
        <rFont val="Calibri"/>
        <family val="1"/>
      </rPr>
      <t>$                                       6.087.080,00</t>
    </r>
  </si>
  <si>
    <r>
      <rPr>
        <sz val="7"/>
        <rFont val="Calibri"/>
        <family val="1"/>
      </rPr>
      <t>Puertas 2x1 en madera con cerradura</t>
    </r>
  </si>
  <si>
    <r>
      <rPr>
        <sz val="7"/>
        <rFont val="Calibri"/>
        <family val="1"/>
      </rPr>
      <t>7,00</t>
    </r>
  </si>
  <si>
    <r>
      <rPr>
        <sz val="7"/>
        <rFont val="Calibri"/>
        <family val="1"/>
      </rPr>
      <t>$                  955.130,00</t>
    </r>
  </si>
  <si>
    <r>
      <rPr>
        <sz val="7"/>
        <rFont val="Calibri"/>
        <family val="1"/>
      </rPr>
      <t>$                                       6.685.910,00</t>
    </r>
  </si>
  <si>
    <r>
      <rPr>
        <sz val="7"/>
        <rFont val="Calibri"/>
        <family val="1"/>
      </rPr>
      <t>Ventanas de aluminio y vidrio corredizas 1,2x1,2</t>
    </r>
  </si>
  <si>
    <r>
      <rPr>
        <sz val="7"/>
        <rFont val="Calibri"/>
        <family val="1"/>
      </rPr>
      <t>9,00</t>
    </r>
  </si>
  <si>
    <r>
      <rPr>
        <sz val="7"/>
        <rFont val="Calibri"/>
        <family val="1"/>
      </rPr>
      <t>$                  468.075,00</t>
    </r>
  </si>
  <si>
    <r>
      <rPr>
        <sz val="7"/>
        <rFont val="Calibri"/>
        <family val="1"/>
      </rPr>
      <t>$                                       4.212.675,00</t>
    </r>
  </si>
  <si>
    <r>
      <rPr>
        <sz val="7"/>
        <rFont val="Calibri"/>
        <family val="1"/>
      </rPr>
      <t>Ventanas de aluminio y vidrio corredizas 0,6x0,6</t>
    </r>
  </si>
  <si>
    <r>
      <rPr>
        <sz val="7"/>
        <rFont val="Calibri"/>
        <family val="1"/>
      </rPr>
      <t>$                  333.014,00</t>
    </r>
  </si>
  <si>
    <r>
      <rPr>
        <sz val="7"/>
        <rFont val="Calibri"/>
        <family val="1"/>
      </rPr>
      <t>$                                          333.014,00</t>
    </r>
  </si>
  <si>
    <r>
      <rPr>
        <sz val="7"/>
        <rFont val="Calibri"/>
        <family val="1"/>
      </rPr>
      <t>Ventanas de aluminio y vidrio corredizas 1,2x2</t>
    </r>
  </si>
  <si>
    <r>
      <rPr>
        <sz val="7"/>
        <rFont val="Calibri"/>
        <family val="1"/>
      </rPr>
      <t>$                  774.543,00</t>
    </r>
  </si>
  <si>
    <r>
      <rPr>
        <sz val="7"/>
        <rFont val="Calibri"/>
        <family val="1"/>
      </rPr>
      <t>$                                       1.549.086,00</t>
    </r>
  </si>
  <si>
    <r>
      <rPr>
        <sz val="7"/>
        <rFont val="Calibri"/>
        <family val="1"/>
      </rPr>
      <t xml:space="preserve">Fabricación e instalación de pasamano en tuberia AC
</t>
    </r>
    <r>
      <rPr>
        <sz val="7"/>
        <rFont val="Calibri"/>
        <family val="1"/>
      </rPr>
      <t>de 1 1/2 metalica para plataforma llenado de carrotanques</t>
    </r>
  </si>
  <si>
    <r>
      <rPr>
        <sz val="7"/>
        <rFont val="Calibri"/>
        <family val="1"/>
      </rPr>
      <t>$               1.982.346,00</t>
    </r>
  </si>
  <si>
    <r>
      <rPr>
        <sz val="7"/>
        <rFont val="Calibri"/>
        <family val="1"/>
      </rPr>
      <t>$                                       1.982.346,00</t>
    </r>
  </si>
  <si>
    <r>
      <rPr>
        <sz val="7"/>
        <rFont val="Calibri"/>
        <family val="1"/>
      </rPr>
      <t>Suministro e instalación de puerta metalica</t>
    </r>
  </si>
  <si>
    <r>
      <rPr>
        <sz val="7"/>
        <rFont val="Calibri"/>
        <family val="1"/>
      </rPr>
      <t>$               1.004.133,00</t>
    </r>
  </si>
  <si>
    <r>
      <rPr>
        <sz val="7"/>
        <rFont val="Calibri"/>
        <family val="1"/>
      </rPr>
      <t>$                                       4.016.532,00</t>
    </r>
  </si>
  <si>
    <r>
      <rPr>
        <b/>
        <sz val="7"/>
        <rFont val="Calibri"/>
        <family val="1"/>
      </rPr>
      <t>$                                    29.328.841,00</t>
    </r>
  </si>
  <si>
    <r>
      <rPr>
        <b/>
        <sz val="7"/>
        <rFont val="Calibri"/>
        <family val="1"/>
      </rPr>
      <t>PINTURA GENERAL</t>
    </r>
  </si>
  <si>
    <r>
      <rPr>
        <sz val="7"/>
        <rFont val="Calibri"/>
        <family val="1"/>
      </rPr>
      <t>Pintura y estuco sobre pañete interior oficinas</t>
    </r>
  </si>
  <si>
    <r>
      <rPr>
        <sz val="7"/>
        <rFont val="Calibri"/>
        <family val="1"/>
      </rPr>
      <t>359,29</t>
    </r>
  </si>
  <si>
    <r>
      <rPr>
        <sz val="7"/>
        <rFont val="Calibri"/>
        <family val="1"/>
      </rPr>
      <t>$                     11.882,00</t>
    </r>
  </si>
  <si>
    <r>
      <rPr>
        <sz val="7"/>
        <rFont val="Calibri"/>
        <family val="1"/>
      </rPr>
      <t>$                                       4.269.083,78</t>
    </r>
  </si>
  <si>
    <r>
      <rPr>
        <sz val="7"/>
        <rFont val="Calibri"/>
        <family val="1"/>
      </rPr>
      <t>Estuco sobre placa interior</t>
    </r>
  </si>
  <si>
    <r>
      <rPr>
        <sz val="7"/>
        <rFont val="Calibri"/>
        <family val="1"/>
      </rPr>
      <t>$                     11.854,00</t>
    </r>
  </si>
  <si>
    <r>
      <rPr>
        <sz val="7"/>
        <rFont val="Calibri"/>
        <family val="1"/>
      </rPr>
      <t>$                                       1.185.400,00</t>
    </r>
  </si>
  <si>
    <r>
      <rPr>
        <sz val="7"/>
        <rFont val="Calibri"/>
        <family val="1"/>
      </rPr>
      <t>Pintura vinilo interiores muro y placa</t>
    </r>
  </si>
  <si>
    <r>
      <rPr>
        <sz val="7"/>
        <rFont val="Calibri"/>
        <family val="1"/>
      </rPr>
      <t>$                     15.007,00</t>
    </r>
  </si>
  <si>
    <r>
      <rPr>
        <sz val="7"/>
        <rFont val="Calibri"/>
        <family val="1"/>
      </rPr>
      <t>$                                       3.466.617,00</t>
    </r>
  </si>
  <si>
    <r>
      <rPr>
        <sz val="7"/>
        <rFont val="Calibri"/>
        <family val="1"/>
      </rPr>
      <t>Pintura exterior</t>
    </r>
  </si>
  <si>
    <r>
      <rPr>
        <sz val="7"/>
        <rFont val="Calibri"/>
        <family val="1"/>
      </rPr>
      <t>$                     17.625,00</t>
    </r>
  </si>
  <si>
    <r>
      <rPr>
        <sz val="7"/>
        <rFont val="Calibri"/>
        <family val="1"/>
      </rPr>
      <t>$                                       2.026.875,00</t>
    </r>
  </si>
  <si>
    <r>
      <rPr>
        <b/>
        <sz val="7"/>
        <rFont val="Calibri"/>
        <family val="1"/>
      </rPr>
      <t>$                                    10.947.975,78</t>
    </r>
  </si>
  <si>
    <r>
      <rPr>
        <b/>
        <sz val="7"/>
        <rFont val="Calibri"/>
        <family val="1"/>
      </rPr>
      <t>SISTEMA DE TRATAMIENTO OSMOSIS INVERSA</t>
    </r>
  </si>
  <si>
    <r>
      <rPr>
        <sz val="7"/>
        <rFont val="Calibri"/>
        <family val="1"/>
      </rPr>
      <t xml:space="preserve">Construción de pozo profundo de diametro 10" y diametro de desarrollo 18" para captación de agua
</t>
    </r>
    <r>
      <rPr>
        <sz val="7"/>
        <rFont val="Calibri"/>
        <family val="1"/>
      </rPr>
      <t>subterranea</t>
    </r>
  </si>
  <si>
    <r>
      <rPr>
        <sz val="7"/>
        <rFont val="Calibri"/>
        <family val="1"/>
      </rPr>
      <t>120,00</t>
    </r>
  </si>
  <si>
    <r>
      <rPr>
        <sz val="7"/>
        <rFont val="Calibri"/>
        <family val="1"/>
      </rPr>
      <t>$               3.232.522,00</t>
    </r>
  </si>
  <si>
    <r>
      <rPr>
        <sz val="7"/>
        <rFont val="Calibri"/>
        <family val="1"/>
      </rPr>
      <t>$                                   387.902.640,00</t>
    </r>
  </si>
  <si>
    <r>
      <rPr>
        <sz val="7"/>
        <rFont val="Calibri"/>
        <family val="1"/>
      </rPr>
      <t>Transporte, instalación y puesta en funcionamiento de bomba sumergible tipo lapicero para pozo profundo CDT = 150 mca Q = 33,6 m 3/h . Incluye tablero de fuerza y control, accesorios de instalación electrica e hidraúlica.</t>
    </r>
  </si>
  <si>
    <r>
      <rPr>
        <sz val="7"/>
        <rFont val="Calibri"/>
        <family val="1"/>
      </rPr>
      <t>$            22.814.034,00</t>
    </r>
  </si>
  <si>
    <r>
      <rPr>
        <sz val="7"/>
        <rFont val="Calibri"/>
        <family val="1"/>
      </rPr>
      <t>$                                     22.814.034,00</t>
    </r>
  </si>
  <si>
    <r>
      <rPr>
        <sz val="7"/>
        <rFont val="Calibri"/>
        <family val="1"/>
      </rPr>
      <t>Transporte e instalación de manguera PEAD de 4"</t>
    </r>
  </si>
  <si>
    <r>
      <rPr>
        <sz val="7"/>
        <rFont val="Calibri"/>
        <family val="1"/>
      </rPr>
      <t>855,00</t>
    </r>
  </si>
  <si>
    <r>
      <rPr>
        <sz val="7"/>
        <rFont val="Calibri"/>
        <family val="1"/>
      </rPr>
      <t>$                  113.810,00</t>
    </r>
  </si>
  <si>
    <r>
      <rPr>
        <sz val="7"/>
        <rFont val="Calibri"/>
        <family val="1"/>
      </rPr>
      <t>$                                     97.307.550,00</t>
    </r>
  </si>
  <si>
    <r>
      <rPr>
        <sz val="7"/>
        <rFont val="Calibri"/>
        <family val="1"/>
      </rPr>
      <t>Ensamble, transporte e instalación de tablero con variador de velocidad para bomba de baja</t>
    </r>
  </si>
  <si>
    <r>
      <rPr>
        <sz val="7"/>
        <rFont val="Calibri"/>
        <family val="1"/>
      </rPr>
      <t>$               3.929.357,00</t>
    </r>
  </si>
  <si>
    <r>
      <rPr>
        <sz val="7"/>
        <rFont val="Calibri"/>
        <family val="1"/>
      </rPr>
      <t>$                                       3.929.357,00</t>
    </r>
  </si>
  <si>
    <r>
      <rPr>
        <sz val="7"/>
        <rFont val="Calibri"/>
        <family val="1"/>
      </rPr>
      <t>Ensamble, transporte e instalación de tablero de fuerza y control para 3 bombas de 5 HP</t>
    </r>
  </si>
  <si>
    <r>
      <rPr>
        <sz val="7"/>
        <rFont val="Calibri"/>
        <family val="1"/>
      </rPr>
      <t>$               2.754.014,00</t>
    </r>
  </si>
  <si>
    <r>
      <rPr>
        <sz val="7"/>
        <rFont val="Calibri"/>
        <family val="1"/>
      </rPr>
      <t>$                                       2.754.014,00</t>
    </r>
  </si>
  <si>
    <r>
      <rPr>
        <sz val="7"/>
        <rFont val="Calibri"/>
        <family val="1"/>
      </rPr>
      <t xml:space="preserve">Fabricación, transporte e instalación de tanque en
</t>
    </r>
    <r>
      <rPr>
        <sz val="7"/>
        <rFont val="Calibri"/>
        <family val="1"/>
      </rPr>
      <t>fibra de vidrio PRFV de 100 m3</t>
    </r>
  </si>
  <si>
    <r>
      <rPr>
        <sz val="7"/>
        <rFont val="Calibri"/>
        <family val="1"/>
      </rPr>
      <t>$                  778.000,00</t>
    </r>
  </si>
  <si>
    <r>
      <rPr>
        <sz val="7"/>
        <rFont val="Calibri"/>
        <family val="1"/>
      </rPr>
      <t>$                                       1.556.000,00</t>
    </r>
  </si>
  <si>
    <r>
      <rPr>
        <sz val="7"/>
        <rFont val="Calibri"/>
        <family val="1"/>
      </rPr>
      <t>Transporte e instalación de bomba de baja CDT = 40 m.c.a., caudal = 13,62 l/s partes en contacto con agua en acero inoxidable 316</t>
    </r>
  </si>
  <si>
    <r>
      <rPr>
        <sz val="7"/>
        <rFont val="Calibri"/>
        <family val="1"/>
      </rPr>
      <t>$               6.168.084,00</t>
    </r>
  </si>
  <si>
    <r>
      <rPr>
        <sz val="7"/>
        <rFont val="Calibri"/>
        <family val="1"/>
      </rPr>
      <t>$                                     12.336.168,00</t>
    </r>
  </si>
  <si>
    <r>
      <rPr>
        <sz val="7"/>
        <rFont val="Calibri"/>
        <family val="1"/>
      </rPr>
      <t>Transporte e instalación de filtro desferrizador de 48" X 72". Incluye válvula, accesorios y lechos filtrantes</t>
    </r>
  </si>
  <si>
    <r>
      <rPr>
        <sz val="7"/>
        <rFont val="Calibri"/>
        <family val="1"/>
      </rPr>
      <t>$            36.510.795,00</t>
    </r>
  </si>
  <si>
    <r>
      <rPr>
        <sz val="7"/>
        <rFont val="Calibri"/>
        <family val="1"/>
      </rPr>
      <t>$                                     73.021.590,00</t>
    </r>
  </si>
  <si>
    <r>
      <rPr>
        <sz val="7"/>
        <rFont val="Calibri"/>
        <family val="1"/>
      </rPr>
      <t xml:space="preserve">Transporte e instalación de filtro de carbón activado
</t>
    </r>
    <r>
      <rPr>
        <sz val="7"/>
        <rFont val="Calibri"/>
        <family val="1"/>
      </rPr>
      <t>de 48" X 72". Incluye válvula, accesorios y lechos filtrantes</t>
    </r>
  </si>
  <si>
    <r>
      <rPr>
        <sz val="7"/>
        <rFont val="Calibri"/>
        <family val="1"/>
      </rPr>
      <t>$            18.726.795,00</t>
    </r>
  </si>
  <si>
    <r>
      <rPr>
        <sz val="7"/>
        <rFont val="Calibri"/>
        <family val="1"/>
      </rPr>
      <t>$                                     37.453.590,00</t>
    </r>
  </si>
  <si>
    <r>
      <rPr>
        <sz val="7"/>
        <rFont val="Calibri"/>
        <family val="1"/>
      </rPr>
      <t xml:space="preserve">Transporte e instalación de sistema de dosificación de
</t>
    </r>
    <r>
      <rPr>
        <sz val="7"/>
        <rFont val="Calibri"/>
        <family val="1"/>
      </rPr>
      <t>químicos</t>
    </r>
  </si>
  <si>
    <r>
      <rPr>
        <sz val="7"/>
        <rFont val="Calibri"/>
        <family val="1"/>
      </rPr>
      <t>$               1.588.000,00</t>
    </r>
  </si>
  <si>
    <r>
      <rPr>
        <sz val="7"/>
        <rFont val="Calibri"/>
        <family val="1"/>
      </rPr>
      <t>$                                       3.176.000,00</t>
    </r>
  </si>
  <si>
    <r>
      <rPr>
        <sz val="7"/>
        <rFont val="Calibri"/>
        <family val="1"/>
      </rPr>
      <t xml:space="preserve">Transporte e instalación de sistema dosificación de
</t>
    </r>
    <r>
      <rPr>
        <sz val="7"/>
        <rFont val="Calibri"/>
        <family val="1"/>
      </rPr>
      <t>Ozono</t>
    </r>
  </si>
  <si>
    <r>
      <rPr>
        <sz val="7"/>
        <rFont val="Calibri"/>
        <family val="1"/>
      </rPr>
      <t>$                  652.000,00</t>
    </r>
  </si>
  <si>
    <r>
      <rPr>
        <sz val="7"/>
        <rFont val="Calibri"/>
        <family val="1"/>
      </rPr>
      <t>$                                          652.000,00</t>
    </r>
  </si>
  <si>
    <r>
      <rPr>
        <sz val="7"/>
        <rFont val="Calibri"/>
        <family val="1"/>
      </rPr>
      <t>Transporte e instalación de tubería, valvulería y accesorios de instalación hidráulica</t>
    </r>
  </si>
  <si>
    <r>
      <rPr>
        <sz val="7"/>
        <rFont val="Calibri"/>
        <family val="1"/>
      </rPr>
      <t>$            69.132.716,00</t>
    </r>
  </si>
  <si>
    <r>
      <rPr>
        <sz val="7"/>
        <rFont val="Calibri"/>
        <family val="1"/>
      </rPr>
      <t>$                                     69.132.716,00</t>
    </r>
  </si>
  <si>
    <r>
      <rPr>
        <sz val="7"/>
        <rFont val="Calibri"/>
        <family val="1"/>
      </rPr>
      <t>Ensamble, pruebas y puesta en marcha de módulo de tratamiento de agua potable por medio de tecnología de osmosis inversa con capacidad de tratamiento de 500 m3/día</t>
    </r>
  </si>
  <si>
    <r>
      <rPr>
        <sz val="7"/>
        <rFont val="Calibri"/>
        <family val="1"/>
      </rPr>
      <t>$            31.717.780,00</t>
    </r>
  </si>
  <si>
    <r>
      <rPr>
        <sz val="7"/>
        <rFont val="Calibri"/>
        <family val="1"/>
      </rPr>
      <t>$                                     31.717.780,00</t>
    </r>
  </si>
  <si>
    <r>
      <rPr>
        <sz val="7"/>
        <rFont val="Calibri"/>
        <family val="1"/>
      </rPr>
      <t xml:space="preserve">Transporte e instalación de bombas de llenado de carrrotanques, bombeo de rechazo y lavado de membranas de 5 Hp. Partes en contacto con agua en
</t>
    </r>
    <r>
      <rPr>
        <sz val="7"/>
        <rFont val="Calibri"/>
        <family val="1"/>
      </rPr>
      <t>acero inox 316.</t>
    </r>
  </si>
  <si>
    <r>
      <rPr>
        <sz val="7"/>
        <rFont val="Calibri"/>
        <family val="1"/>
      </rPr>
      <t>$               1.256.000,00</t>
    </r>
  </si>
  <si>
    <r>
      <rPr>
        <sz val="7"/>
        <rFont val="Calibri"/>
        <family val="1"/>
      </rPr>
      <t>$                                       3.768.000,00</t>
    </r>
  </si>
  <si>
    <r>
      <rPr>
        <sz val="7"/>
        <rFont val="Calibri"/>
        <family val="1"/>
      </rPr>
      <t xml:space="preserve">Fabricación, transporte e instalación de tanque en
</t>
    </r>
    <r>
      <rPr>
        <sz val="7"/>
        <rFont val="Calibri"/>
        <family val="1"/>
      </rPr>
      <t>fibra de vidrio PRFV de 20 m3</t>
    </r>
  </si>
  <si>
    <r>
      <rPr>
        <sz val="7"/>
        <rFont val="Calibri"/>
        <family val="1"/>
      </rPr>
      <t>$                  904.000,00</t>
    </r>
  </si>
  <si>
    <r>
      <rPr>
        <sz val="7"/>
        <rFont val="Calibri"/>
        <family val="1"/>
      </rPr>
      <t>$                                       1.808.000,00</t>
    </r>
  </si>
  <si>
    <r>
      <rPr>
        <sz val="7"/>
        <rFont val="Calibri"/>
        <family val="1"/>
      </rPr>
      <t>Transporte e instalación de bomba parabombeo de agua de rechazo</t>
    </r>
  </si>
  <si>
    <r>
      <rPr>
        <sz val="7"/>
        <rFont val="Calibri"/>
        <family val="1"/>
      </rPr>
      <t>$               3.093.213,00</t>
    </r>
  </si>
  <si>
    <r>
      <rPr>
        <sz val="7"/>
        <rFont val="Calibri"/>
        <family val="1"/>
      </rPr>
      <t>$                                       3.093.213,00</t>
    </r>
  </si>
  <si>
    <r>
      <rPr>
        <b/>
        <sz val="7"/>
        <rFont val="Calibri"/>
        <family val="1"/>
      </rPr>
      <t>$                                  752.422.652,00</t>
    </r>
  </si>
  <si>
    <r>
      <rPr>
        <b/>
        <sz val="7"/>
        <rFont val="Calibri"/>
        <family val="1"/>
      </rPr>
      <t>ACEROS Y CARPINTERÍA METALICA</t>
    </r>
  </si>
  <si>
    <r>
      <rPr>
        <sz val="7"/>
        <rFont val="Calibri"/>
        <family val="1"/>
      </rPr>
      <t>30.282,39</t>
    </r>
  </si>
  <si>
    <r>
      <rPr>
        <sz val="7"/>
        <rFont val="Calibri"/>
        <family val="1"/>
      </rPr>
      <t>$                                  210.735.138,93</t>
    </r>
  </si>
  <si>
    <r>
      <rPr>
        <sz val="7"/>
        <rFont val="Calibri"/>
        <family val="1"/>
      </rPr>
      <t>Flanche metalico en platina E= 1/4</t>
    </r>
  </si>
  <si>
    <r>
      <rPr>
        <sz val="7"/>
        <rFont val="Calibri"/>
        <family val="1"/>
      </rPr>
      <t>$                                          169.056,00</t>
    </r>
  </si>
  <si>
    <r>
      <rPr>
        <sz val="7"/>
        <rFont val="Calibri"/>
        <family val="1"/>
      </rPr>
      <t xml:space="preserve">Estructura metalicas para columnas y vigas en
</t>
    </r>
    <r>
      <rPr>
        <sz val="7"/>
        <rFont val="Calibri"/>
        <family val="1"/>
      </rPr>
      <t>plataforma de llenado en cajon PHR (305*160)</t>
    </r>
  </si>
  <si>
    <r>
      <rPr>
        <sz val="7"/>
        <rFont val="Calibri"/>
        <family val="1"/>
      </rPr>
      <t>1322,07</t>
    </r>
  </si>
  <si>
    <r>
      <rPr>
        <sz val="7"/>
        <rFont val="Calibri"/>
        <family val="1"/>
      </rPr>
      <t>$                                     20.441.846,34</t>
    </r>
  </si>
  <si>
    <r>
      <rPr>
        <sz val="7"/>
        <rFont val="Calibri"/>
        <family val="1"/>
      </rPr>
      <t>Pasa mano en tubo metalico de 2" tipo pesado</t>
    </r>
  </si>
  <si>
    <r>
      <rPr>
        <sz val="7"/>
        <rFont val="Calibri"/>
        <family val="1"/>
      </rPr>
      <t>450,87</t>
    </r>
  </si>
  <si>
    <r>
      <rPr>
        <sz val="7"/>
        <rFont val="Calibri"/>
        <family val="1"/>
      </rPr>
      <t>$                                       6.780.633,93</t>
    </r>
  </si>
  <si>
    <r>
      <rPr>
        <sz val="7"/>
        <rFont val="Calibri"/>
        <family val="1"/>
      </rPr>
      <t>Losa aligerada en lamina de metaldeck</t>
    </r>
  </si>
  <si>
    <r>
      <rPr>
        <sz val="7"/>
        <rFont val="Calibri"/>
        <family val="1"/>
      </rPr>
      <t>10,76</t>
    </r>
  </si>
  <si>
    <r>
      <rPr>
        <sz val="7"/>
        <rFont val="Calibri"/>
        <family val="1"/>
      </rPr>
      <t>$                                       3.357.851,68</t>
    </r>
  </si>
  <si>
    <r>
      <rPr>
        <sz val="7"/>
        <rFont val="Calibri"/>
        <family val="1"/>
      </rPr>
      <t>Escalones en angulo metalico de 3" huella fundida en concreto de 3000 PSI, incluye resfuerzo</t>
    </r>
  </si>
  <si>
    <r>
      <rPr>
        <sz val="7"/>
        <rFont val="Calibri"/>
        <family val="1"/>
      </rPr>
      <t>UND</t>
    </r>
  </si>
  <si>
    <r>
      <rPr>
        <sz val="7"/>
        <rFont val="Calibri"/>
        <family val="1"/>
      </rPr>
      <t>23,00</t>
    </r>
  </si>
  <si>
    <r>
      <rPr>
        <sz val="7"/>
        <rFont val="Calibri"/>
        <family val="1"/>
      </rPr>
      <t>$                                       5.880.525,00</t>
    </r>
  </si>
  <si>
    <r>
      <rPr>
        <sz val="7"/>
        <rFont val="Calibri"/>
        <family val="1"/>
      </rPr>
      <t>Descanso escalera en agulo metalico, huella fundida en concreto de 3000 PSI, incluye resfuerzo</t>
    </r>
  </si>
  <si>
    <r>
      <rPr>
        <sz val="7"/>
        <rFont val="Calibri"/>
        <family val="1"/>
      </rPr>
      <t>$                     1.282.824</t>
    </r>
  </si>
  <si>
    <r>
      <rPr>
        <sz val="7"/>
        <rFont val="Calibri"/>
        <family val="1"/>
      </rPr>
      <t>$                                       1.282.824,00</t>
    </r>
  </si>
  <si>
    <r>
      <rPr>
        <sz val="7"/>
        <rFont val="Calibri"/>
        <family val="1"/>
      </rPr>
      <t xml:space="preserve">Porton en tubos metalico acceso vehicular D=
</t>
    </r>
    <r>
      <rPr>
        <sz val="7"/>
        <rFont val="Calibri"/>
        <family val="1"/>
      </rPr>
      <t>3,05*5,0 mts, ver diseño en planos</t>
    </r>
  </si>
  <si>
    <r>
      <rPr>
        <sz val="7"/>
        <rFont val="Calibri"/>
        <family val="1"/>
      </rPr>
      <t>838,24</t>
    </r>
  </si>
  <si>
    <r>
      <rPr>
        <sz val="7"/>
        <rFont val="Calibri"/>
        <family val="1"/>
      </rPr>
      <t>$                                     10.092.409,60</t>
    </r>
  </si>
  <si>
    <r>
      <rPr>
        <sz val="7"/>
        <rFont val="Calibri"/>
        <family val="1"/>
      </rPr>
      <t>Porton en lamina galvanizada cal 14 entamborado por ambos lados, ver diseño en planos</t>
    </r>
  </si>
  <si>
    <r>
      <rPr>
        <sz val="7"/>
        <rFont val="Calibri"/>
        <family val="1"/>
      </rPr>
      <t>12,30</t>
    </r>
  </si>
  <si>
    <r>
      <rPr>
        <sz val="7"/>
        <rFont val="Calibri"/>
        <family val="1"/>
      </rPr>
      <t>$                                       3.053.425,80</t>
    </r>
  </si>
  <si>
    <r>
      <rPr>
        <sz val="7"/>
        <rFont val="Calibri"/>
        <family val="1"/>
      </rPr>
      <t>Puertas metalicas</t>
    </r>
  </si>
  <si>
    <r>
      <rPr>
        <sz val="7"/>
        <rFont val="Calibri"/>
        <family val="1"/>
      </rPr>
      <t>22,00</t>
    </r>
  </si>
  <si>
    <r>
      <rPr>
        <sz val="7"/>
        <rFont val="Calibri"/>
        <family val="1"/>
      </rPr>
      <t>$                                     17.294.102,10</t>
    </r>
  </si>
  <si>
    <r>
      <rPr>
        <sz val="7"/>
        <rFont val="Calibri"/>
        <family val="1"/>
      </rPr>
      <t xml:space="preserve">Ventanas en aluminio natural REF 0,50-20, vidrio
</t>
    </r>
    <r>
      <rPr>
        <sz val="7"/>
        <rFont val="Calibri"/>
        <family val="1"/>
      </rPr>
      <t>incoloro 6mm</t>
    </r>
  </si>
  <si>
    <r>
      <rPr>
        <sz val="7"/>
        <rFont val="Calibri"/>
        <family val="1"/>
      </rPr>
      <t>16,95</t>
    </r>
  </si>
  <si>
    <r>
      <rPr>
        <sz val="7"/>
        <rFont val="Calibri"/>
        <family val="1"/>
      </rPr>
      <t>$                                       4.288.739,85</t>
    </r>
  </si>
  <si>
    <r>
      <rPr>
        <sz val="7"/>
        <rFont val="Calibri"/>
        <family val="1"/>
      </rPr>
      <t xml:space="preserve">Instalacion de tubo metalico de 2" tipo pesado -
</t>
    </r>
    <r>
      <rPr>
        <sz val="7"/>
        <rFont val="Calibri"/>
        <family val="1"/>
      </rPr>
      <t>fachada</t>
    </r>
  </si>
  <si>
    <r>
      <rPr>
        <sz val="7"/>
        <rFont val="Calibri"/>
        <family val="1"/>
      </rPr>
      <t>93,00</t>
    </r>
  </si>
  <si>
    <r>
      <rPr>
        <sz val="7"/>
        <rFont val="Calibri"/>
        <family val="1"/>
      </rPr>
      <t>$                                       1.621.083,00</t>
    </r>
  </si>
  <si>
    <r>
      <rPr>
        <sz val="7"/>
        <rFont val="Calibri"/>
        <family val="1"/>
      </rPr>
      <t>Rejillas en tubo rectangular metalico</t>
    </r>
  </si>
  <si>
    <r>
      <rPr>
        <sz val="7"/>
        <rFont val="Calibri"/>
        <family val="1"/>
      </rPr>
      <t>271,46</t>
    </r>
  </si>
  <si>
    <r>
      <rPr>
        <sz val="7"/>
        <rFont val="Calibri"/>
        <family val="1"/>
      </rPr>
      <t>$                                       3.603.088,58</t>
    </r>
  </si>
  <si>
    <r>
      <rPr>
        <sz val="7"/>
        <rFont val="Calibri"/>
        <family val="1"/>
      </rPr>
      <t xml:space="preserve">Protectores de ventanas en varilla metalica cuadrada
</t>
    </r>
    <r>
      <rPr>
        <sz val="7"/>
        <rFont val="Calibri"/>
        <family val="1"/>
      </rPr>
      <t>de 1/2"</t>
    </r>
  </si>
  <si>
    <r>
      <rPr>
        <sz val="7"/>
        <rFont val="Calibri"/>
        <family val="1"/>
      </rPr>
      <t>$                                       2.836.277,40</t>
    </r>
  </si>
  <si>
    <r>
      <rPr>
        <b/>
        <sz val="7"/>
        <rFont val="Calibri"/>
        <family val="1"/>
      </rPr>
      <t>$                                  291.437.002,21</t>
    </r>
  </si>
  <si>
    <r>
      <rPr>
        <b/>
        <sz val="7"/>
        <rFont val="Calibri"/>
        <family val="1"/>
      </rPr>
      <t>INSTALACIONES PARA SISTEMA FOTOVOLTAICO</t>
    </r>
  </si>
  <si>
    <r>
      <rPr>
        <sz val="7"/>
        <rFont val="Calibri"/>
        <family val="1"/>
      </rPr>
      <t>Excavacion manual para zapatas prefabricadas</t>
    </r>
  </si>
  <si>
    <r>
      <rPr>
        <sz val="7"/>
        <rFont val="Calibri"/>
        <family val="1"/>
      </rPr>
      <t>50,00</t>
    </r>
  </si>
  <si>
    <r>
      <rPr>
        <sz val="7"/>
        <rFont val="Calibri"/>
        <family val="1"/>
      </rPr>
      <t>$                                       1.107.100,00</t>
    </r>
  </si>
  <si>
    <r>
      <rPr>
        <sz val="7"/>
        <rFont val="Calibri"/>
        <family val="1"/>
      </rPr>
      <t xml:space="preserve">Transporte, instalacion y anclaje de zapatas
</t>
    </r>
    <r>
      <rPr>
        <sz val="7"/>
        <rFont val="Calibri"/>
        <family val="1"/>
      </rPr>
      <t>prefabricadas</t>
    </r>
  </si>
  <si>
    <r>
      <rPr>
        <sz val="7"/>
        <rFont val="Calibri"/>
        <family val="1"/>
      </rPr>
      <t>350,00</t>
    </r>
  </si>
  <si>
    <r>
      <rPr>
        <sz val="7"/>
        <rFont val="Calibri"/>
        <family val="1"/>
      </rPr>
      <t>$                                     64.582.350,00</t>
    </r>
  </si>
  <si>
    <r>
      <rPr>
        <sz val="7"/>
        <rFont val="Calibri"/>
        <family val="1"/>
      </rPr>
      <t>Transporte e instalacion de bases estructurales para paneles</t>
    </r>
  </si>
  <si>
    <r>
      <rPr>
        <sz val="7"/>
        <rFont val="Calibri"/>
        <family val="1"/>
      </rPr>
      <t>1.100,00</t>
    </r>
  </si>
  <si>
    <r>
      <rPr>
        <sz val="7"/>
        <rFont val="Calibri"/>
        <family val="1"/>
      </rPr>
      <t>$                                  161.709.900,00</t>
    </r>
  </si>
  <si>
    <r>
      <rPr>
        <sz val="7"/>
        <rFont val="Calibri"/>
        <family val="1"/>
      </rPr>
      <t>15.4</t>
    </r>
  </si>
  <si>
    <r>
      <rPr>
        <sz val="7"/>
        <rFont val="Calibri"/>
        <family val="1"/>
      </rPr>
      <t xml:space="preserve">Transporte e instalacion de placas fotovoltaicas
</t>
    </r>
    <r>
      <rPr>
        <sz val="7"/>
        <rFont val="Calibri"/>
        <family val="1"/>
      </rPr>
      <t>400Wp</t>
    </r>
  </si>
  <si>
    <r>
      <rPr>
        <sz val="7"/>
        <rFont val="Calibri"/>
        <family val="1"/>
      </rPr>
      <t>430,00</t>
    </r>
  </si>
  <si>
    <r>
      <rPr>
        <sz val="7"/>
        <rFont val="Calibri"/>
        <family val="1"/>
      </rPr>
      <t>$                     1.006.519</t>
    </r>
  </si>
  <si>
    <r>
      <rPr>
        <sz val="7"/>
        <rFont val="Calibri"/>
        <family val="1"/>
      </rPr>
      <t>$                                  432.803.170,00</t>
    </r>
  </si>
  <si>
    <r>
      <rPr>
        <sz val="7"/>
        <rFont val="Calibri"/>
        <family val="1"/>
      </rPr>
      <t>15.5</t>
    </r>
  </si>
  <si>
    <r>
      <rPr>
        <sz val="7"/>
        <rFont val="Calibri"/>
        <family val="1"/>
      </rPr>
      <t>Transporte e instalacion de Conversor DC-DC</t>
    </r>
  </si>
  <si>
    <r>
      <rPr>
        <sz val="7"/>
        <rFont val="Calibri"/>
        <family val="1"/>
      </rPr>
      <t>$                     4.501.340</t>
    </r>
  </si>
  <si>
    <r>
      <rPr>
        <sz val="7"/>
        <rFont val="Calibri"/>
        <family val="1"/>
      </rPr>
      <t>$                                       4.501.340,00</t>
    </r>
  </si>
  <si>
    <r>
      <rPr>
        <sz val="7"/>
        <rFont val="Calibri"/>
        <family val="1"/>
      </rPr>
      <t>15.6</t>
    </r>
  </si>
  <si>
    <r>
      <rPr>
        <sz val="7"/>
        <rFont val="Calibri"/>
        <family val="1"/>
      </rPr>
      <t xml:space="preserve">Transporte e instalacion de rack de baterias 48v
</t>
    </r>
    <r>
      <rPr>
        <sz val="7"/>
        <rFont val="Calibri"/>
        <family val="1"/>
      </rPr>
      <t>100Ah</t>
    </r>
  </si>
  <si>
    <r>
      <rPr>
        <sz val="7"/>
        <rFont val="Calibri"/>
        <family val="1"/>
      </rPr>
      <t>30,00</t>
    </r>
  </si>
  <si>
    <r>
      <rPr>
        <sz val="7"/>
        <rFont val="Calibri"/>
        <family val="1"/>
      </rPr>
      <t>$                                       1.500.510,00</t>
    </r>
  </si>
  <si>
    <r>
      <rPr>
        <sz val="7"/>
        <rFont val="Calibri"/>
        <family val="1"/>
      </rPr>
      <t>15.7</t>
    </r>
  </si>
  <si>
    <r>
      <rPr>
        <sz val="7"/>
        <rFont val="Calibri"/>
        <family val="1"/>
      </rPr>
      <t xml:space="preserve">Suministro e instalación de tuberia principal para
</t>
    </r>
    <r>
      <rPr>
        <sz val="7"/>
        <rFont val="Calibri"/>
        <family val="1"/>
      </rPr>
      <t>strings DC en PVC tipo A</t>
    </r>
  </si>
  <si>
    <r>
      <rPr>
        <sz val="7"/>
        <rFont val="Calibri"/>
        <family val="1"/>
      </rPr>
      <t>1.450,00</t>
    </r>
  </si>
  <si>
    <r>
      <rPr>
        <sz val="7"/>
        <rFont val="Calibri"/>
        <family val="1"/>
      </rPr>
      <t>$                                     51.306.800,00</t>
    </r>
  </si>
  <si>
    <r>
      <rPr>
        <sz val="7"/>
        <rFont val="Calibri"/>
        <family val="1"/>
      </rPr>
      <t>15.8</t>
    </r>
  </si>
  <si>
    <r>
      <rPr>
        <sz val="7"/>
        <rFont val="Calibri"/>
        <family val="1"/>
      </rPr>
      <t xml:space="preserve">Suministro e instalación de tuberia principal para
</t>
    </r>
    <r>
      <rPr>
        <sz val="7"/>
        <rFont val="Calibri"/>
        <family val="1"/>
      </rPr>
      <t>lineas de fuerza BUS DC en PVC tipo A</t>
    </r>
  </si>
  <si>
    <r>
      <rPr>
        <sz val="7"/>
        <rFont val="Calibri"/>
        <family val="1"/>
      </rPr>
      <t>180,00</t>
    </r>
  </si>
  <si>
    <r>
      <rPr>
        <sz val="7"/>
        <rFont val="Calibri"/>
        <family val="1"/>
      </rPr>
      <t>$                                       6.139.260,00</t>
    </r>
  </si>
  <si>
    <r>
      <rPr>
        <sz val="7"/>
        <rFont val="Calibri"/>
        <family val="1"/>
      </rPr>
      <t>15,9</t>
    </r>
  </si>
  <si>
    <r>
      <rPr>
        <sz val="7"/>
        <rFont val="Calibri"/>
        <family val="1"/>
      </rPr>
      <t>Suministro e instalación de tuberia principal para lineas  bajantes de strings DC en coraza metalica</t>
    </r>
  </si>
  <si>
    <r>
      <rPr>
        <sz val="7"/>
        <rFont val="Calibri"/>
        <family val="1"/>
      </rPr>
      <t>343,00</t>
    </r>
  </si>
  <si>
    <r>
      <rPr>
        <sz val="7"/>
        <rFont val="Calibri"/>
        <family val="1"/>
      </rPr>
      <t>$                                       8.703.282,00</t>
    </r>
  </si>
  <si>
    <r>
      <rPr>
        <sz val="7"/>
        <rFont val="Calibri"/>
        <family val="1"/>
      </rPr>
      <t>15,1</t>
    </r>
  </si>
  <si>
    <r>
      <rPr>
        <sz val="7"/>
        <rFont val="Calibri"/>
        <family val="1"/>
      </rPr>
      <t xml:space="preserve">Suministro e instalación gabinete electrico/ Combiner
</t>
    </r>
    <r>
      <rPr>
        <sz val="7"/>
        <rFont val="Calibri"/>
        <family val="1"/>
      </rPr>
      <t>box</t>
    </r>
  </si>
  <si>
    <r>
      <rPr>
        <sz val="7"/>
        <rFont val="Calibri"/>
        <family val="1"/>
      </rPr>
      <t>$                     1.446.484</t>
    </r>
  </si>
  <si>
    <r>
      <rPr>
        <sz val="7"/>
        <rFont val="Calibri"/>
        <family val="1"/>
      </rPr>
      <t>$                                       1.446.484,00</t>
    </r>
  </si>
  <si>
    <r>
      <rPr>
        <sz val="7"/>
        <rFont val="Calibri"/>
        <family val="1"/>
      </rPr>
      <t>15,11</t>
    </r>
  </si>
  <si>
    <r>
      <rPr>
        <sz val="7"/>
        <rFont val="Calibri"/>
        <family val="1"/>
      </rPr>
      <t xml:space="preserve">Suministro e instalacion de cable solar 4mm2 para
</t>
    </r>
    <r>
      <rPr>
        <sz val="7"/>
        <rFont val="Calibri"/>
        <family val="1"/>
      </rPr>
      <t>strings FV</t>
    </r>
  </si>
  <si>
    <r>
      <rPr>
        <sz val="7"/>
        <rFont val="Calibri"/>
        <family val="1"/>
      </rPr>
      <t>$                                     30.455.800,00</t>
    </r>
  </si>
  <si>
    <r>
      <rPr>
        <sz val="7"/>
        <rFont val="Calibri"/>
        <family val="1"/>
      </rPr>
      <t>15,12</t>
    </r>
  </si>
  <si>
    <r>
      <rPr>
        <sz val="7"/>
        <rFont val="Calibri"/>
        <family val="1"/>
      </rPr>
      <t xml:space="preserve">Suministro e instalacion de cable de fuerza para bus
</t>
    </r>
    <r>
      <rPr>
        <sz val="7"/>
        <rFont val="Calibri"/>
        <family val="1"/>
      </rPr>
      <t>DC</t>
    </r>
  </si>
  <si>
    <r>
      <rPr>
        <sz val="7"/>
        <rFont val="Calibri"/>
        <family val="1"/>
      </rPr>
      <t>$                                       8.855.640,00</t>
    </r>
  </si>
  <si>
    <r>
      <rPr>
        <sz val="7"/>
        <rFont val="Calibri"/>
        <family val="1"/>
      </rPr>
      <t>15,13</t>
    </r>
  </si>
  <si>
    <r>
      <rPr>
        <sz val="7"/>
        <rFont val="Calibri"/>
        <family val="1"/>
      </rPr>
      <t xml:space="preserve">Suministro e instalacion de cable tierra para bonding
</t>
    </r>
    <r>
      <rPr>
        <sz val="7"/>
        <rFont val="Calibri"/>
        <family val="1"/>
      </rPr>
      <t>de placas FV</t>
    </r>
  </si>
  <si>
    <r>
      <rPr>
        <sz val="7"/>
        <rFont val="Calibri"/>
        <family val="1"/>
      </rPr>
      <t>203,00</t>
    </r>
  </si>
  <si>
    <r>
      <rPr>
        <sz val="7"/>
        <rFont val="Calibri"/>
        <family val="1"/>
      </rPr>
      <t>$                                       4.263.812,00</t>
    </r>
  </si>
  <si>
    <r>
      <rPr>
        <sz val="7"/>
        <rFont val="Calibri"/>
        <family val="1"/>
      </rPr>
      <t>15.14</t>
    </r>
  </si>
  <si>
    <r>
      <rPr>
        <sz val="7"/>
        <rFont val="Calibri"/>
        <family val="1"/>
      </rPr>
      <t xml:space="preserve">Suministro e instalacion de protecciones y accesorios
</t>
    </r>
    <r>
      <rPr>
        <sz val="7"/>
        <rFont val="Calibri"/>
        <family val="1"/>
      </rPr>
      <t>DC para aplicacion fotovoltaica</t>
    </r>
  </si>
  <si>
    <r>
      <rPr>
        <sz val="7"/>
        <rFont val="Calibri"/>
        <family val="1"/>
      </rPr>
      <t>$                     2.990.834</t>
    </r>
  </si>
  <si>
    <r>
      <rPr>
        <sz val="7"/>
        <rFont val="Calibri"/>
        <family val="1"/>
      </rPr>
      <t>$                                     11.963.336,00</t>
    </r>
  </si>
  <si>
    <r>
      <rPr>
        <sz val="7"/>
        <rFont val="Calibri"/>
        <family val="1"/>
      </rPr>
      <t>15,15</t>
    </r>
  </si>
  <si>
    <r>
      <rPr>
        <sz val="7"/>
        <rFont val="Calibri"/>
        <family val="1"/>
      </rPr>
      <t>Suministro e instalacion de inversor DC / AC</t>
    </r>
  </si>
  <si>
    <r>
      <rPr>
        <sz val="7"/>
        <rFont val="Calibri"/>
        <family val="1"/>
      </rPr>
      <t>$                                       1.350.252,00</t>
    </r>
  </si>
  <si>
    <r>
      <rPr>
        <b/>
        <sz val="7"/>
        <rFont val="Calibri"/>
        <family val="1"/>
      </rPr>
      <t>$                                  790.689.036,00</t>
    </r>
  </si>
  <si>
    <r>
      <rPr>
        <b/>
        <sz val="7"/>
        <rFont val="Calibri"/>
        <family val="1"/>
      </rPr>
      <t>16</t>
    </r>
  </si>
  <si>
    <r>
      <rPr>
        <b/>
        <sz val="7"/>
        <rFont val="Calibri"/>
        <family val="1"/>
      </rPr>
      <t xml:space="preserve">INSTALACIONES PARA SISTEMA DE CONTROL
</t>
    </r>
    <r>
      <rPr>
        <b/>
        <sz val="7"/>
        <rFont val="Calibri"/>
        <family val="1"/>
      </rPr>
      <t>AUTOMATICO</t>
    </r>
  </si>
  <si>
    <r>
      <rPr>
        <sz val="7"/>
        <rFont val="Calibri"/>
        <family val="1"/>
      </rPr>
      <t>16,1</t>
    </r>
  </si>
  <si>
    <r>
      <rPr>
        <sz val="7"/>
        <rFont val="Calibri"/>
        <family val="1"/>
      </rPr>
      <t xml:space="preserve">Suministro e instalacion de variador de frecuencia
</t>
    </r>
    <r>
      <rPr>
        <sz val="7"/>
        <rFont val="Calibri"/>
        <family val="1"/>
      </rPr>
      <t>30HP</t>
    </r>
  </si>
  <si>
    <r>
      <rPr>
        <sz val="7"/>
        <rFont val="Calibri"/>
        <family val="1"/>
      </rPr>
      <t>$                                       1.962.336,00</t>
    </r>
  </si>
  <si>
    <r>
      <rPr>
        <b/>
        <sz val="7"/>
        <rFont val="Calibri"/>
        <family val="1"/>
      </rPr>
      <t>16,2</t>
    </r>
  </si>
  <si>
    <r>
      <rPr>
        <sz val="7"/>
        <rFont val="Calibri"/>
        <family val="1"/>
      </rPr>
      <t xml:space="preserve">Suministro e instalacion de variador de frecuencia
</t>
    </r>
    <r>
      <rPr>
        <sz val="7"/>
        <rFont val="Calibri"/>
        <family val="1"/>
      </rPr>
      <t>10HP</t>
    </r>
  </si>
  <si>
    <r>
      <rPr>
        <sz val="7"/>
        <rFont val="Calibri"/>
        <family val="1"/>
      </rPr>
      <t>16,3</t>
    </r>
  </si>
  <si>
    <r>
      <rPr>
        <sz val="7"/>
        <rFont val="Calibri"/>
        <family val="1"/>
      </rPr>
      <t xml:space="preserve">Suministro e instalacion de variador de frecuencia
</t>
    </r>
    <r>
      <rPr>
        <sz val="7"/>
        <rFont val="Calibri"/>
        <family val="1"/>
      </rPr>
      <t>5HP</t>
    </r>
  </si>
  <si>
    <r>
      <rPr>
        <sz val="7"/>
        <rFont val="Calibri"/>
        <family val="1"/>
      </rPr>
      <t>$                                       3.924.672,00</t>
    </r>
  </si>
  <si>
    <r>
      <rPr>
        <b/>
        <sz val="7"/>
        <rFont val="Calibri"/>
        <family val="1"/>
      </rPr>
      <t>16,4</t>
    </r>
  </si>
  <si>
    <r>
      <rPr>
        <sz val="7"/>
        <rFont val="Calibri"/>
        <family val="1"/>
      </rPr>
      <t xml:space="preserve">Suministro e instalacion de variador de frecuencia
</t>
    </r>
    <r>
      <rPr>
        <sz val="7"/>
        <rFont val="Calibri"/>
        <family val="1"/>
      </rPr>
      <t>1HP</t>
    </r>
  </si>
  <si>
    <r>
      <rPr>
        <sz val="7"/>
        <rFont val="Calibri"/>
        <family val="1"/>
      </rPr>
      <t>$                                          981.168,00</t>
    </r>
  </si>
  <si>
    <r>
      <rPr>
        <sz val="7"/>
        <rFont val="Calibri"/>
        <family val="1"/>
      </rPr>
      <t>16,5</t>
    </r>
  </si>
  <si>
    <r>
      <rPr>
        <sz val="7"/>
        <rFont val="Calibri"/>
        <family val="1"/>
      </rPr>
      <t xml:space="preserve">Suministro e instalacion de seccionadores para
</t>
    </r>
    <r>
      <rPr>
        <sz val="7"/>
        <rFont val="Calibri"/>
        <family val="1"/>
      </rPr>
      <t>circuitos ramales</t>
    </r>
  </si>
  <si>
    <r>
      <rPr>
        <sz val="7"/>
        <rFont val="Calibri"/>
        <family val="1"/>
      </rPr>
      <t>18,00</t>
    </r>
  </si>
  <si>
    <r>
      <rPr>
        <sz val="7"/>
        <rFont val="Calibri"/>
        <family val="1"/>
      </rPr>
      <t>$                                       5.664.852,00</t>
    </r>
  </si>
  <si>
    <r>
      <rPr>
        <b/>
        <sz val="7"/>
        <rFont val="Calibri"/>
        <family val="1"/>
      </rPr>
      <t>16,6</t>
    </r>
  </si>
  <si>
    <r>
      <rPr>
        <sz val="7"/>
        <rFont val="Calibri"/>
        <family val="1"/>
      </rPr>
      <t xml:space="preserve">Suministro e Instalacion de armario electrico y
</t>
    </r>
    <r>
      <rPr>
        <sz val="7"/>
        <rFont val="Calibri"/>
        <family val="1"/>
      </rPr>
      <t>sistema de refrigeracion HOFFMAN para armario, incluye materiales y mano de obra</t>
    </r>
  </si>
  <si>
    <r>
      <rPr>
        <sz val="7"/>
        <rFont val="Calibri"/>
        <family val="1"/>
      </rPr>
      <t>$                                             50.018,00</t>
    </r>
  </si>
  <si>
    <r>
      <rPr>
        <sz val="7"/>
        <rFont val="Calibri"/>
        <family val="1"/>
      </rPr>
      <t>16,7</t>
    </r>
  </si>
  <si>
    <r>
      <rPr>
        <sz val="7"/>
        <rFont val="Calibri"/>
        <family val="1"/>
      </rPr>
      <t>Suministro e programacion y montaje de sistemas automaticos, incluye materiales y mano de obra</t>
    </r>
  </si>
  <si>
    <r>
      <rPr>
        <sz val="7"/>
        <rFont val="Calibri"/>
        <family val="1"/>
      </rPr>
      <t>$                  16.206.065</t>
    </r>
  </si>
  <si>
    <r>
      <rPr>
        <sz val="7"/>
        <rFont val="Calibri"/>
        <family val="1"/>
      </rPr>
      <t>$                                     16.206.065,00</t>
    </r>
  </si>
  <si>
    <r>
      <rPr>
        <b/>
        <sz val="7"/>
        <rFont val="Calibri"/>
        <family val="1"/>
      </rPr>
      <t>16,8</t>
    </r>
  </si>
  <si>
    <r>
      <rPr>
        <sz val="7"/>
        <rFont val="Calibri"/>
        <family val="1"/>
      </rPr>
      <t>Suministro e Instalacion de sistema satelital para monitoreo, incluye materiales y mano de obra</t>
    </r>
  </si>
  <si>
    <r>
      <rPr>
        <sz val="7"/>
        <rFont val="Calibri"/>
        <family val="1"/>
      </rPr>
      <t>$                  14.694.815</t>
    </r>
  </si>
  <si>
    <r>
      <rPr>
        <sz val="7"/>
        <rFont val="Calibri"/>
        <family val="1"/>
      </rPr>
      <t>$                                     14.694.815,00</t>
    </r>
  </si>
  <si>
    <r>
      <rPr>
        <sz val="7"/>
        <rFont val="Calibri"/>
        <family val="1"/>
      </rPr>
      <t>16,9</t>
    </r>
  </si>
  <si>
    <r>
      <rPr>
        <sz val="7"/>
        <rFont val="Calibri"/>
        <family val="1"/>
      </rPr>
      <t>Suministro e Instalacion de sistema para telemetria y sensorica, incluye materiales y mano de obra</t>
    </r>
  </si>
  <si>
    <r>
      <rPr>
        <sz val="7"/>
        <rFont val="Calibri"/>
        <family val="1"/>
      </rPr>
      <t>$                  16.555.828</t>
    </r>
  </si>
  <si>
    <r>
      <rPr>
        <sz val="7"/>
        <rFont val="Calibri"/>
        <family val="1"/>
      </rPr>
      <t>$                                     16.555.828,00</t>
    </r>
  </si>
  <si>
    <r>
      <rPr>
        <b/>
        <sz val="7"/>
        <rFont val="Calibri"/>
        <family val="1"/>
      </rPr>
      <t>16,10</t>
    </r>
  </si>
  <si>
    <r>
      <rPr>
        <sz val="7"/>
        <rFont val="Calibri"/>
        <family val="1"/>
      </rPr>
      <t>Suministro e Instalacion de sistema deteccion contra incendio, incluye materiales y mano de obra</t>
    </r>
  </si>
  <si>
    <r>
      <rPr>
        <sz val="7"/>
        <rFont val="Calibri"/>
        <family val="1"/>
      </rPr>
      <t>$                     7.834.880</t>
    </r>
  </si>
  <si>
    <r>
      <rPr>
        <sz val="7"/>
        <rFont val="Calibri"/>
        <family val="1"/>
      </rPr>
      <t>$                                       7.834.880,00</t>
    </r>
  </si>
  <si>
    <r>
      <rPr>
        <b/>
        <sz val="7"/>
        <rFont val="Calibri"/>
        <family val="1"/>
      </rPr>
      <t>$                                    69.836.970,00</t>
    </r>
  </si>
  <si>
    <r>
      <rPr>
        <b/>
        <sz val="7"/>
        <rFont val="Calibri"/>
        <family val="1"/>
      </rPr>
      <t>TOTAL COSTOS DIRECTOS</t>
    </r>
  </si>
  <si>
    <r>
      <rPr>
        <sz val="7"/>
        <rFont val="Calibri"/>
        <family val="1"/>
      </rPr>
      <t>$                               3.740.625.228,61</t>
    </r>
  </si>
  <si>
    <r>
      <rPr>
        <b/>
        <sz val="7"/>
        <rFont val="Calibri"/>
        <family val="1"/>
      </rPr>
      <t>ADMINISTRACIÓN</t>
    </r>
  </si>
  <si>
    <r>
      <rPr>
        <sz val="7"/>
        <rFont val="Calibri"/>
        <family val="1"/>
      </rPr>
      <t>%</t>
    </r>
  </si>
  <si>
    <r>
      <rPr>
        <sz val="7"/>
        <rFont val="Calibri"/>
        <family val="1"/>
      </rPr>
      <t>25,5</t>
    </r>
  </si>
  <si>
    <r>
      <rPr>
        <sz val="7"/>
        <rFont val="Calibri"/>
        <family val="1"/>
      </rPr>
      <t>$                                        953.859.433</t>
    </r>
  </si>
  <si>
    <r>
      <rPr>
        <b/>
        <sz val="7"/>
        <rFont val="Calibri"/>
        <family val="1"/>
      </rPr>
      <t>IMPREVISTOS</t>
    </r>
  </si>
  <si>
    <r>
      <rPr>
        <sz val="7"/>
        <rFont val="Calibri"/>
        <family val="1"/>
      </rPr>
      <t>$                                          37.406.252</t>
    </r>
  </si>
  <si>
    <r>
      <rPr>
        <b/>
        <sz val="7"/>
        <rFont val="Calibri"/>
        <family val="1"/>
      </rPr>
      <t>UTILIDAD</t>
    </r>
  </si>
  <si>
    <r>
      <rPr>
        <sz val="7"/>
        <rFont val="Calibri"/>
        <family val="1"/>
      </rPr>
      <t>$                                        187.031.261</t>
    </r>
  </si>
  <si>
    <r>
      <rPr>
        <sz val="7"/>
        <rFont val="Calibri"/>
        <family val="1"/>
      </rPr>
      <t xml:space="preserve">Suministro de Bomba presurizadora automática
</t>
    </r>
    <r>
      <rPr>
        <sz val="7"/>
        <rFont val="Calibri"/>
        <family val="1"/>
      </rPr>
      <t>Dandfos MQ de 1 HP</t>
    </r>
  </si>
  <si>
    <r>
      <rPr>
        <sz val="7"/>
        <rFont val="Calibri"/>
        <family val="1"/>
      </rPr>
      <t>$                     4.219.596</t>
    </r>
  </si>
  <si>
    <r>
      <rPr>
        <sz val="7"/>
        <rFont val="Calibri"/>
        <family val="1"/>
      </rPr>
      <t>$                                              4.219.596</t>
    </r>
  </si>
  <si>
    <r>
      <rPr>
        <sz val="7"/>
        <rFont val="Calibri"/>
        <family val="1"/>
      </rPr>
      <t xml:space="preserve">Suministro de TANQUE SEPTICO Y FILTRO ANAEROBIO
</t>
    </r>
    <r>
      <rPr>
        <sz val="7"/>
        <rFont val="Calibri"/>
        <family val="1"/>
      </rPr>
      <t>FAFA CAP = 1650 LTS</t>
    </r>
  </si>
  <si>
    <r>
      <rPr>
        <sz val="7"/>
        <rFont val="Calibri"/>
        <family val="1"/>
      </rPr>
      <t>$                     5.475.000</t>
    </r>
  </si>
  <si>
    <r>
      <rPr>
        <sz val="7"/>
        <rFont val="Calibri"/>
        <family val="1"/>
      </rPr>
      <t>$                                              5.475.000</t>
    </r>
  </si>
  <si>
    <r>
      <rPr>
        <sz val="7"/>
        <rFont val="Calibri"/>
        <family val="1"/>
      </rPr>
      <t>Suministro de Variador de velocidad 30 HP</t>
    </r>
  </si>
  <si>
    <r>
      <rPr>
        <sz val="7"/>
        <rFont val="Calibri"/>
        <family val="1"/>
      </rPr>
      <t>$                  20.103.505</t>
    </r>
  </si>
  <si>
    <r>
      <rPr>
        <sz val="7"/>
        <rFont val="Calibri"/>
        <family val="1"/>
      </rPr>
      <t>$                                          20.103.505</t>
    </r>
  </si>
  <si>
    <r>
      <rPr>
        <sz val="7"/>
        <rFont val="Calibri"/>
        <family val="1"/>
      </rPr>
      <t xml:space="preserve">Suministro de Cheque antigolpe de ariete - Hierro
</t>
    </r>
    <r>
      <rPr>
        <sz val="7"/>
        <rFont val="Calibri"/>
        <family val="1"/>
      </rPr>
      <t>ductil  4"</t>
    </r>
  </si>
  <si>
    <r>
      <rPr>
        <sz val="7"/>
        <rFont val="Calibri"/>
        <family val="1"/>
      </rPr>
      <t>$                     1.898.560</t>
    </r>
  </si>
  <si>
    <r>
      <rPr>
        <sz val="7"/>
        <rFont val="Calibri"/>
        <family val="1"/>
      </rPr>
      <t>$                                              1.898.560</t>
    </r>
  </si>
  <si>
    <r>
      <rPr>
        <sz val="7"/>
        <rFont val="Calibri"/>
        <family val="1"/>
      </rPr>
      <t xml:space="preserve">Suministro de Variador de velocidad para bomba de
</t>
    </r>
    <r>
      <rPr>
        <sz val="7"/>
        <rFont val="Calibri"/>
        <family val="1"/>
      </rPr>
      <t>10 HP</t>
    </r>
  </si>
  <si>
    <r>
      <rPr>
        <sz val="7"/>
        <rFont val="Calibri"/>
        <family val="1"/>
      </rPr>
      <t>$                     7.813.958</t>
    </r>
  </si>
  <si>
    <r>
      <rPr>
        <sz val="7"/>
        <rFont val="Calibri"/>
        <family val="1"/>
      </rPr>
      <t>$                                              7.813.958</t>
    </r>
  </si>
  <si>
    <r>
      <rPr>
        <sz val="7"/>
        <rFont val="Calibri"/>
        <family val="1"/>
      </rPr>
      <t>Suministro de Arrancador directo 5 HP 220 trifásico</t>
    </r>
  </si>
  <si>
    <r>
      <rPr>
        <sz val="7"/>
        <rFont val="Calibri"/>
        <family val="1"/>
      </rPr>
      <t>$                     1.327.683</t>
    </r>
  </si>
  <si>
    <r>
      <rPr>
        <sz val="7"/>
        <rFont val="Calibri"/>
        <family val="1"/>
      </rPr>
      <t>$                                              3.983.049</t>
    </r>
  </si>
  <si>
    <r>
      <rPr>
        <sz val="7"/>
        <rFont val="Calibri"/>
        <family val="1"/>
      </rPr>
      <t xml:space="preserve">Suministro de ESCALERA EXTERNA CON GUARDA DE
</t>
    </r>
    <r>
      <rPr>
        <sz val="7"/>
        <rFont val="Calibri"/>
        <family val="1"/>
      </rPr>
      <t>SEGURIDAD TVA 100</t>
    </r>
  </si>
  <si>
    <r>
      <rPr>
        <sz val="7"/>
        <rFont val="Calibri"/>
        <family val="1"/>
      </rPr>
      <t>$                     7.481.005</t>
    </r>
  </si>
  <si>
    <r>
      <rPr>
        <sz val="7"/>
        <rFont val="Calibri"/>
        <family val="1"/>
      </rPr>
      <t>$                                              7.481.005</t>
    </r>
  </si>
  <si>
    <r>
      <rPr>
        <sz val="7"/>
        <rFont val="Calibri"/>
        <family val="1"/>
      </rPr>
      <t xml:space="preserve">Suministro de BARANDA DE SEGURIDAD PERIMETRAL
</t>
    </r>
    <r>
      <rPr>
        <sz val="7"/>
        <rFont val="Calibri"/>
        <family val="1"/>
      </rPr>
      <t>TVA 100</t>
    </r>
  </si>
  <si>
    <r>
      <rPr>
        <sz val="7"/>
        <rFont val="Calibri"/>
        <family val="1"/>
      </rPr>
      <t>$                     4.593.600</t>
    </r>
  </si>
  <si>
    <r>
      <rPr>
        <sz val="7"/>
        <rFont val="Calibri"/>
        <family val="1"/>
      </rPr>
      <t>$                                              4.593.600</t>
    </r>
  </si>
  <si>
    <r>
      <rPr>
        <sz val="7"/>
        <rFont val="Calibri"/>
        <family val="1"/>
      </rPr>
      <t xml:space="preserve">Suministro de Filtro desferrizador de 48" X 72" con
</t>
    </r>
    <r>
      <rPr>
        <sz val="7"/>
        <rFont val="Calibri"/>
        <family val="1"/>
      </rPr>
      <t>accesorios de instalación</t>
    </r>
  </si>
  <si>
    <r>
      <rPr>
        <sz val="7"/>
        <rFont val="Calibri"/>
        <family val="1"/>
      </rPr>
      <t>$                  25.423.359</t>
    </r>
  </si>
  <si>
    <r>
      <rPr>
        <sz val="7"/>
        <rFont val="Calibri"/>
        <family val="1"/>
      </rPr>
      <t>$                                          25.423.359</t>
    </r>
  </si>
  <si>
    <r>
      <rPr>
        <sz val="7"/>
        <rFont val="Calibri"/>
        <family val="1"/>
      </rPr>
      <t>Suministro de Válvula superior tres vías</t>
    </r>
  </si>
  <si>
    <r>
      <rPr>
        <sz val="7"/>
        <rFont val="Calibri"/>
        <family val="1"/>
      </rPr>
      <t>$                     8.472.000</t>
    </r>
  </si>
  <si>
    <r>
      <rPr>
        <sz val="7"/>
        <rFont val="Calibri"/>
        <family val="1"/>
      </rPr>
      <t>$                                          16.944.000</t>
    </r>
  </si>
  <si>
    <r>
      <rPr>
        <sz val="7"/>
        <rFont val="Calibri"/>
        <family val="1"/>
      </rPr>
      <t>Suministro de Dosificadora de diafragma 20 l/h</t>
    </r>
  </si>
  <si>
    <r>
      <rPr>
        <sz val="7"/>
        <rFont val="Calibri"/>
        <family val="1"/>
      </rPr>
      <t>$                     3.072.718</t>
    </r>
  </si>
  <si>
    <r>
      <rPr>
        <sz val="7"/>
        <rFont val="Calibri"/>
        <family val="1"/>
      </rPr>
      <t>$                                              3.072.718</t>
    </r>
  </si>
  <si>
    <r>
      <rPr>
        <sz val="7"/>
        <rFont val="Calibri"/>
        <family val="1"/>
      </rPr>
      <t>Suministro de Generador de Ozono - 10,5 m3/h</t>
    </r>
  </si>
  <si>
    <r>
      <rPr>
        <sz val="7"/>
        <rFont val="Calibri"/>
        <family val="1"/>
      </rPr>
      <t>$                  11.126.901</t>
    </r>
  </si>
  <si>
    <r>
      <rPr>
        <sz val="7"/>
        <rFont val="Calibri"/>
        <family val="1"/>
      </rPr>
      <t>$                                          11.126.901</t>
    </r>
  </si>
  <si>
    <r>
      <rPr>
        <sz val="7"/>
        <rFont val="Calibri"/>
        <family val="1"/>
      </rPr>
      <t>Suministro de Válvula Red White 4"</t>
    </r>
  </si>
  <si>
    <r>
      <rPr>
        <sz val="7"/>
        <rFont val="Calibri"/>
        <family val="1"/>
      </rPr>
      <t>$                     1.725.500</t>
    </r>
  </si>
  <si>
    <r>
      <rPr>
        <sz val="7"/>
        <rFont val="Calibri"/>
        <family val="1"/>
      </rPr>
      <t>$                                              1.725.500</t>
    </r>
  </si>
  <si>
    <r>
      <rPr>
        <sz val="7"/>
        <rFont val="Calibri"/>
        <family val="1"/>
      </rPr>
      <t>Suministro de Cheque hidro 4"</t>
    </r>
  </si>
  <si>
    <r>
      <rPr>
        <sz val="7"/>
        <rFont val="Calibri"/>
        <family val="1"/>
      </rPr>
      <t>$                     1.534.922</t>
    </r>
  </si>
  <si>
    <r>
      <rPr>
        <sz val="7"/>
        <rFont val="Calibri"/>
        <family val="1"/>
      </rPr>
      <t>$                                              1.534.922</t>
    </r>
  </si>
  <si>
    <r>
      <rPr>
        <sz val="7"/>
        <rFont val="Calibri"/>
        <family val="1"/>
      </rPr>
      <t xml:space="preserve">Suministro de Macromedidor agua potable tipo
</t>
    </r>
    <r>
      <rPr>
        <sz val="7"/>
        <rFont val="Calibri"/>
        <family val="1"/>
      </rPr>
      <t>turbina de 6"</t>
    </r>
  </si>
  <si>
    <r>
      <rPr>
        <sz val="7"/>
        <rFont val="Calibri"/>
        <family val="1"/>
      </rPr>
      <t>$                     3.925.215</t>
    </r>
  </si>
  <si>
    <r>
      <rPr>
        <sz val="7"/>
        <rFont val="Calibri"/>
        <family val="1"/>
      </rPr>
      <t>$                                              3.925.215</t>
    </r>
  </si>
  <si>
    <r>
      <rPr>
        <sz val="7"/>
        <rFont val="Calibri"/>
        <family val="1"/>
      </rPr>
      <t xml:space="preserve">Suministro de Macromedidor agua potable tipo
</t>
    </r>
    <r>
      <rPr>
        <sz val="7"/>
        <rFont val="Calibri"/>
        <family val="1"/>
      </rPr>
      <t>turbina de 3"</t>
    </r>
  </si>
  <si>
    <r>
      <rPr>
        <sz val="7"/>
        <rFont val="Calibri"/>
        <family val="1"/>
      </rPr>
      <t>$                     2.049.180</t>
    </r>
  </si>
  <si>
    <r>
      <rPr>
        <sz val="7"/>
        <rFont val="Calibri"/>
        <family val="1"/>
      </rPr>
      <t>$                                              2.049.180</t>
    </r>
  </si>
  <si>
    <r>
      <rPr>
        <sz val="7"/>
        <rFont val="Calibri"/>
        <family val="1"/>
      </rPr>
      <t xml:space="preserve">Suministro de Tablero de fuerza y control duplex
</t>
    </r>
    <r>
      <rPr>
        <sz val="7"/>
        <rFont val="Calibri"/>
        <family val="1"/>
      </rPr>
      <t>alterno aditivo para bomba de 10 HP</t>
    </r>
  </si>
  <si>
    <r>
      <rPr>
        <sz val="7"/>
        <rFont val="Calibri"/>
        <family val="1"/>
      </rPr>
      <t>$                     4.870.730</t>
    </r>
  </si>
  <si>
    <r>
      <rPr>
        <sz val="7"/>
        <rFont val="Calibri"/>
        <family val="1"/>
      </rPr>
      <t>$                                              4.870.730</t>
    </r>
  </si>
  <si>
    <r>
      <rPr>
        <sz val="7"/>
        <rFont val="Calibri"/>
        <family val="1"/>
      </rPr>
      <t>Suministro de tanque en fibra de vidrio PRFV de 100 m3, incluye escalera externa con guarda de seguridad TVA 100 y baranda de seguridad perimetral TVA 100</t>
    </r>
  </si>
  <si>
    <r>
      <rPr>
        <sz val="7"/>
        <rFont val="Calibri"/>
        <family val="1"/>
      </rPr>
      <t>$                170.470.772</t>
    </r>
  </si>
  <si>
    <r>
      <rPr>
        <sz val="7"/>
        <rFont val="Calibri"/>
        <family val="1"/>
      </rPr>
      <t>$                                        170.470.772</t>
    </r>
  </si>
  <si>
    <r>
      <rPr>
        <sz val="7"/>
        <rFont val="Calibri"/>
        <family val="1"/>
      </rPr>
      <t xml:space="preserve">Suministro de bomba centrifuga con partes en contacto con agua ena cero inoxidable 316 CDT= 40
</t>
    </r>
    <r>
      <rPr>
        <sz val="7"/>
        <rFont val="Calibri"/>
        <family val="1"/>
      </rPr>
      <t>m.c.a. y caudal =13,62 LPS</t>
    </r>
  </si>
  <si>
    <r>
      <rPr>
        <sz val="7"/>
        <rFont val="Calibri"/>
        <family val="1"/>
      </rPr>
      <t>$                  30.509.424</t>
    </r>
  </si>
  <si>
    <r>
      <rPr>
        <sz val="7"/>
        <rFont val="Calibri"/>
        <family val="1"/>
      </rPr>
      <t>$                                          30.509.424</t>
    </r>
  </si>
  <si>
    <r>
      <rPr>
        <sz val="7"/>
        <rFont val="Calibri"/>
        <family val="1"/>
      </rPr>
      <t>Suministro de modulo de tratamiento de agua potable por medio de tecnologia de osmosis inversa con capacidad de tratamiento de 500 m3/dia</t>
    </r>
  </si>
  <si>
    <r>
      <rPr>
        <sz val="7"/>
        <rFont val="Calibri"/>
        <family val="1"/>
      </rPr>
      <t>$                989.771.028</t>
    </r>
  </si>
  <si>
    <r>
      <rPr>
        <sz val="7"/>
        <rFont val="Calibri"/>
        <family val="1"/>
      </rPr>
      <t>$                                        989.771.028</t>
    </r>
  </si>
  <si>
    <r>
      <rPr>
        <sz val="7"/>
        <rFont val="Calibri"/>
        <family val="1"/>
      </rPr>
      <t xml:space="preserve">Suministro de bomba centrifuga 5HP 220 VAC con partes en en contacto con agua en acero inoxidable
</t>
    </r>
    <r>
      <rPr>
        <sz val="7"/>
        <rFont val="Calibri"/>
        <family val="1"/>
      </rPr>
      <t>316</t>
    </r>
  </si>
  <si>
    <r>
      <rPr>
        <sz val="7"/>
        <rFont val="Calibri"/>
        <family val="1"/>
      </rPr>
      <t>$                  12.586.800</t>
    </r>
  </si>
  <si>
    <r>
      <rPr>
        <sz val="7"/>
        <rFont val="Calibri"/>
        <family val="1"/>
      </rPr>
      <t>$                                          12.586.800</t>
    </r>
  </si>
  <si>
    <r>
      <rPr>
        <sz val="7"/>
        <rFont val="Calibri"/>
        <family val="1"/>
      </rPr>
      <t xml:space="preserve">Suministro de tanque cilindrico vertical fondo plano
</t>
    </r>
    <r>
      <rPr>
        <sz val="7"/>
        <rFont val="Calibri"/>
        <family val="1"/>
      </rPr>
      <t>para almacenamiento de agua de diametro 2,40 metros y altura 4,5 metros, con capacidad de 20.000 litros, Incluye escalera con guarda y pasamanos superior</t>
    </r>
  </si>
  <si>
    <r>
      <rPr>
        <sz val="7"/>
        <rFont val="Calibri"/>
        <family val="1"/>
      </rPr>
      <t>$                  32.492.981</t>
    </r>
  </si>
  <si>
    <r>
      <rPr>
        <sz val="7"/>
        <rFont val="Calibri"/>
        <family val="1"/>
      </rPr>
      <t>$                                          32.492.981</t>
    </r>
  </si>
  <si>
    <r>
      <rPr>
        <sz val="7"/>
        <rFont val="Calibri"/>
        <family val="1"/>
      </rPr>
      <t>Planta diesel 440VAC 3L Prime + silenciador</t>
    </r>
  </si>
  <si>
    <r>
      <rPr>
        <sz val="7"/>
        <rFont val="Calibri"/>
        <family val="1"/>
      </rPr>
      <t>$                213.474.000</t>
    </r>
  </si>
  <si>
    <r>
      <rPr>
        <sz val="7"/>
        <rFont val="Calibri"/>
        <family val="1"/>
      </rPr>
      <t>$                                        213.474.000</t>
    </r>
  </si>
  <si>
    <r>
      <rPr>
        <sz val="7"/>
        <rFont val="Calibri"/>
        <family val="1"/>
      </rPr>
      <t xml:space="preserve">Suministro de tablero transferencia automatica de
</t>
    </r>
    <r>
      <rPr>
        <sz val="7"/>
        <rFont val="Calibri"/>
        <family val="1"/>
      </rPr>
      <t>400 V</t>
    </r>
  </si>
  <si>
    <r>
      <rPr>
        <sz val="7"/>
        <rFont val="Calibri"/>
        <family val="1"/>
      </rPr>
      <t>$                  23.150.000</t>
    </r>
  </si>
  <si>
    <r>
      <rPr>
        <sz val="7"/>
        <rFont val="Calibri"/>
        <family val="1"/>
      </rPr>
      <t>$                                          23.150.000</t>
    </r>
  </si>
  <si>
    <r>
      <rPr>
        <sz val="7"/>
        <rFont val="Calibri"/>
        <family val="1"/>
      </rPr>
      <t>Banco de capacitores 440v</t>
    </r>
  </si>
  <si>
    <r>
      <rPr>
        <sz val="7"/>
        <rFont val="Calibri"/>
        <family val="1"/>
      </rPr>
      <t>$                     7.718.750</t>
    </r>
  </si>
  <si>
    <r>
      <rPr>
        <sz val="7"/>
        <rFont val="Calibri"/>
        <family val="1"/>
      </rPr>
      <t>$                                              7.718.750</t>
    </r>
  </si>
  <si>
    <r>
      <rPr>
        <sz val="7"/>
        <rFont val="Calibri"/>
        <family val="1"/>
      </rPr>
      <t>Rele de 6 pasos corrector de factor de potencia</t>
    </r>
  </si>
  <si>
    <r>
      <rPr>
        <sz val="7"/>
        <rFont val="Calibri"/>
        <family val="1"/>
      </rPr>
      <t>$                     2.953.594</t>
    </r>
  </si>
  <si>
    <r>
      <rPr>
        <sz val="7"/>
        <rFont val="Calibri"/>
        <family val="1"/>
      </rPr>
      <t>$                                              2.953.594</t>
    </r>
  </si>
  <si>
    <r>
      <rPr>
        <sz val="7"/>
        <rFont val="Calibri"/>
        <family val="1"/>
      </rPr>
      <t>Conversor DC-DC 250W MPPT fotovoltaico SPT250K</t>
    </r>
  </si>
  <si>
    <r>
      <rPr>
        <sz val="7"/>
        <rFont val="Calibri"/>
        <family val="1"/>
      </rPr>
      <t>$                384.317.640</t>
    </r>
  </si>
  <si>
    <r>
      <rPr>
        <sz val="7"/>
        <rFont val="Calibri"/>
        <family val="1"/>
      </rPr>
      <t>$                                        384.317.640</t>
    </r>
  </si>
  <si>
    <r>
      <rPr>
        <sz val="7"/>
        <rFont val="Calibri"/>
        <family val="1"/>
      </rPr>
      <t>Bateria estacionaria 48V 100Ah</t>
    </r>
  </si>
  <si>
    <r>
      <rPr>
        <sz val="7"/>
        <rFont val="Calibri"/>
        <family val="1"/>
      </rPr>
      <t>$                  11.602.500</t>
    </r>
  </si>
  <si>
    <r>
      <rPr>
        <sz val="7"/>
        <rFont val="Calibri"/>
        <family val="1"/>
      </rPr>
      <t>$                                          11.602.500</t>
    </r>
  </si>
  <si>
    <r>
      <rPr>
        <sz val="7"/>
        <rFont val="Calibri"/>
        <family val="1"/>
      </rPr>
      <t>Gabinete IP65 fondo galvanizado</t>
    </r>
  </si>
  <si>
    <r>
      <rPr>
        <sz val="7"/>
        <rFont val="Calibri"/>
        <family val="1"/>
      </rPr>
      <t>$                     1.170.500</t>
    </r>
  </si>
  <si>
    <r>
      <rPr>
        <sz val="7"/>
        <rFont val="Calibri"/>
        <family val="1"/>
      </rPr>
      <t>$                                              1.170.500</t>
    </r>
  </si>
  <si>
    <r>
      <rPr>
        <sz val="7"/>
        <rFont val="Calibri"/>
        <family val="1"/>
      </rPr>
      <t>Inversor DC / AC 5KW 220VAC off grid</t>
    </r>
  </si>
  <si>
    <r>
      <rPr>
        <sz val="7"/>
        <rFont val="Calibri"/>
        <family val="1"/>
      </rPr>
      <t>$                     5.942.400</t>
    </r>
  </si>
  <si>
    <r>
      <rPr>
        <sz val="7"/>
        <rFont val="Calibri"/>
        <family val="1"/>
      </rPr>
      <t>$                                              5.942.400</t>
    </r>
  </si>
  <si>
    <r>
      <rPr>
        <sz val="7"/>
        <rFont val="Calibri"/>
        <family val="1"/>
      </rPr>
      <t>variador de frecuencia dc/ac 3L 30HP</t>
    </r>
  </si>
  <si>
    <r>
      <rPr>
        <sz val="7"/>
        <rFont val="Calibri"/>
        <family val="1"/>
      </rPr>
      <t>$                  45.306.800</t>
    </r>
  </si>
  <si>
    <r>
      <rPr>
        <sz val="7"/>
        <rFont val="Calibri"/>
        <family val="1"/>
      </rPr>
      <t>$                                          90.613.600</t>
    </r>
  </si>
  <si>
    <r>
      <rPr>
        <sz val="7"/>
        <rFont val="Calibri"/>
        <family val="1"/>
      </rPr>
      <t>variador de frecuencia dc/ac 3L 10HP</t>
    </r>
  </si>
  <si>
    <r>
      <rPr>
        <sz val="7"/>
        <rFont val="Calibri"/>
        <family val="1"/>
      </rPr>
      <t>$                  20.530.800</t>
    </r>
  </si>
  <si>
    <r>
      <rPr>
        <sz val="7"/>
        <rFont val="Calibri"/>
        <family val="1"/>
      </rPr>
      <t>$                                          41.061.600</t>
    </r>
  </si>
  <si>
    <r>
      <rPr>
        <sz val="7"/>
        <rFont val="Calibri"/>
        <family val="1"/>
      </rPr>
      <t>variador de frecuencia dc/ac 3L 5HP</t>
    </r>
  </si>
  <si>
    <r>
      <rPr>
        <sz val="7"/>
        <rFont val="Calibri"/>
        <family val="1"/>
      </rPr>
      <t>$                  22.674.000</t>
    </r>
  </si>
  <si>
    <r>
      <rPr>
        <sz val="7"/>
        <rFont val="Calibri"/>
        <family val="1"/>
      </rPr>
      <t>$                                          90.696.000</t>
    </r>
  </si>
  <si>
    <r>
      <rPr>
        <sz val="7"/>
        <rFont val="Calibri"/>
        <family val="1"/>
      </rPr>
      <t>variador de frecuencia dc/ac 3L 1HP</t>
    </r>
  </si>
  <si>
    <r>
      <rPr>
        <sz val="7"/>
        <rFont val="Calibri"/>
        <family val="1"/>
      </rPr>
      <t>$                     7.909.800</t>
    </r>
  </si>
  <si>
    <r>
      <rPr>
        <sz val="7"/>
        <rFont val="Calibri"/>
        <family val="1"/>
      </rPr>
      <t>$                                              7.909.800</t>
    </r>
  </si>
  <si>
    <r>
      <rPr>
        <sz val="7"/>
        <rFont val="Calibri"/>
        <family val="1"/>
      </rPr>
      <t>RackChiller In-Row Cooler 230/240</t>
    </r>
  </si>
  <si>
    <r>
      <rPr>
        <sz val="7"/>
        <rFont val="Calibri"/>
        <family val="1"/>
      </rPr>
      <t>$                     3.437.500</t>
    </r>
  </si>
  <si>
    <r>
      <rPr>
        <sz val="7"/>
        <rFont val="Calibri"/>
        <family val="1"/>
      </rPr>
      <t>$                                              3.437.500</t>
    </r>
  </si>
  <si>
    <r>
      <rPr>
        <sz val="7"/>
        <rFont val="Calibri"/>
        <family val="1"/>
      </rPr>
      <t>Armario electrico 0.80x1.00x0.35 con pedestal IP66</t>
    </r>
  </si>
  <si>
    <r>
      <rPr>
        <sz val="7"/>
        <rFont val="Calibri"/>
        <family val="1"/>
      </rPr>
      <t>$                     2.653.750</t>
    </r>
  </si>
  <si>
    <r>
      <rPr>
        <sz val="7"/>
        <rFont val="Calibri"/>
        <family val="1"/>
      </rPr>
      <t>$                                              2.653.750</t>
    </r>
  </si>
  <si>
    <r>
      <rPr>
        <sz val="7"/>
        <rFont val="Calibri"/>
        <family val="1"/>
      </rPr>
      <t xml:space="preserve">Siemens Plc Simatic S7-1200 1214c 6es7214-1ag40-
</t>
    </r>
    <r>
      <rPr>
        <sz val="7"/>
        <rFont val="Calibri"/>
        <family val="1"/>
      </rPr>
      <t>0xb0</t>
    </r>
  </si>
  <si>
    <r>
      <rPr>
        <sz val="7"/>
        <rFont val="Calibri"/>
        <family val="1"/>
      </rPr>
      <t>$                     3.895.000</t>
    </r>
  </si>
  <si>
    <r>
      <rPr>
        <sz val="7"/>
        <rFont val="Calibri"/>
        <family val="1"/>
      </rPr>
      <t>$                                              3.895.000</t>
    </r>
  </si>
  <si>
    <r>
      <rPr>
        <sz val="7"/>
        <rFont val="Calibri"/>
        <family val="1"/>
      </rPr>
      <t xml:space="preserve">Siemens Plc Pantalla Touch Tkp700 Basic 6av2123-
</t>
    </r>
    <r>
      <rPr>
        <sz val="7"/>
        <rFont val="Calibri"/>
        <family val="1"/>
      </rPr>
      <t>2gb03-0ax0</t>
    </r>
  </si>
  <si>
    <r>
      <rPr>
        <sz val="7"/>
        <rFont val="Calibri"/>
        <family val="1"/>
      </rPr>
      <t>$                     5.145.000</t>
    </r>
  </si>
  <si>
    <r>
      <rPr>
        <sz val="7"/>
        <rFont val="Calibri"/>
        <family val="1"/>
      </rPr>
      <t>$                                              5.145.000</t>
    </r>
  </si>
  <si>
    <r>
      <rPr>
        <sz val="7"/>
        <rFont val="Calibri"/>
        <family val="1"/>
      </rPr>
      <t>Sensor de nivel de tanque ultrasonido</t>
    </r>
  </si>
  <si>
    <r>
      <rPr>
        <sz val="7"/>
        <rFont val="Calibri"/>
        <family val="1"/>
      </rPr>
      <t>$                     2.906.250</t>
    </r>
  </si>
  <si>
    <r>
      <rPr>
        <sz val="7"/>
        <rFont val="Calibri"/>
        <family val="1"/>
      </rPr>
      <t>$                                              5.812.500</t>
    </r>
  </si>
  <si>
    <r>
      <rPr>
        <sz val="7"/>
        <rFont val="Calibri"/>
        <family val="1"/>
      </rPr>
      <t>Servidor de almacenamiento de datos</t>
    </r>
  </si>
  <si>
    <r>
      <rPr>
        <sz val="7"/>
        <rFont val="Calibri"/>
        <family val="1"/>
      </rPr>
      <t>$                     1.656.250</t>
    </r>
  </si>
  <si>
    <r>
      <rPr>
        <sz val="7"/>
        <rFont val="Calibri"/>
        <family val="1"/>
      </rPr>
      <t>$                                              1.656.250</t>
    </r>
  </si>
  <si>
    <r>
      <rPr>
        <sz val="7"/>
        <rFont val="Calibri"/>
        <family val="1"/>
      </rPr>
      <t>Monitor led 32"</t>
    </r>
  </si>
  <si>
    <r>
      <rPr>
        <sz val="7"/>
        <rFont val="Calibri"/>
        <family val="1"/>
      </rPr>
      <t>$                     2.390.625</t>
    </r>
  </si>
  <si>
    <r>
      <rPr>
        <sz val="7"/>
        <rFont val="Calibri"/>
        <family val="1"/>
      </rPr>
      <t>$                                              2.390.625</t>
    </r>
  </si>
  <si>
    <r>
      <rPr>
        <sz val="7"/>
        <rFont val="Calibri"/>
        <family val="1"/>
      </rPr>
      <t>Antena satelital + radio</t>
    </r>
  </si>
  <si>
    <r>
      <rPr>
        <sz val="7"/>
        <rFont val="Calibri"/>
        <family val="1"/>
      </rPr>
      <t>Subscripcion de servicio satelital</t>
    </r>
  </si>
  <si>
    <r>
      <rPr>
        <sz val="7"/>
        <rFont val="Calibri"/>
        <family val="1"/>
      </rPr>
      <t>Plan de datos Anual</t>
    </r>
  </si>
  <si>
    <r>
      <rPr>
        <sz val="7"/>
        <rFont val="Calibri"/>
        <family val="1"/>
      </rPr>
      <t xml:space="preserve">UF-2000M TS-2/TM-1/TL-1/TS-2-HT Transducer de
</t>
    </r>
    <r>
      <rPr>
        <sz val="7"/>
        <rFont val="Calibri"/>
        <family val="1"/>
      </rPr>
      <t>flujo</t>
    </r>
  </si>
  <si>
    <r>
      <rPr>
        <sz val="7"/>
        <rFont val="Calibri"/>
        <family val="1"/>
      </rPr>
      <t>$                     3.570.000</t>
    </r>
  </si>
  <si>
    <r>
      <rPr>
        <sz val="7"/>
        <rFont val="Calibri"/>
        <family val="1"/>
      </rPr>
      <t>$                                          42.840.000</t>
    </r>
  </si>
  <si>
    <r>
      <rPr>
        <sz val="7"/>
        <rFont val="Calibri"/>
        <family val="1"/>
      </rPr>
      <t>Panel de detección de incendio</t>
    </r>
  </si>
  <si>
    <r>
      <rPr>
        <sz val="7"/>
        <rFont val="Calibri"/>
        <family val="1"/>
      </rPr>
      <t>$                     3.960.595</t>
    </r>
  </si>
  <si>
    <r>
      <rPr>
        <sz val="7"/>
        <rFont val="Calibri"/>
        <family val="1"/>
      </rPr>
      <t>$                                              3.960.595</t>
    </r>
  </si>
  <si>
    <r>
      <rPr>
        <sz val="7"/>
        <rFont val="Calibri"/>
        <family val="1"/>
      </rPr>
      <t>Transformador trifasico 440VAC 25KVA estacionario</t>
    </r>
  </si>
  <si>
    <r>
      <rPr>
        <sz val="7"/>
        <rFont val="Calibri"/>
        <family val="1"/>
      </rPr>
      <t>$                     7.974.980</t>
    </r>
  </si>
  <si>
    <r>
      <rPr>
        <sz val="7"/>
        <rFont val="Calibri"/>
        <family val="1"/>
      </rPr>
      <t>$                                              7.974.980</t>
    </r>
  </si>
  <si>
    <r>
      <rPr>
        <sz val="7"/>
        <rFont val="Calibri"/>
        <family val="1"/>
      </rPr>
      <t>Suministro de bomba sumergible tipo lapicero para pozo profundo CDT = 150 mca Q = 33,6 m 3/h</t>
    </r>
  </si>
  <si>
    <r>
      <rPr>
        <sz val="7"/>
        <rFont val="Calibri"/>
        <family val="1"/>
      </rPr>
      <t>$                  43.194.348</t>
    </r>
  </si>
  <si>
    <r>
      <rPr>
        <sz val="7"/>
        <rFont val="Calibri"/>
        <family val="1"/>
      </rPr>
      <t>$                                          43.194.348</t>
    </r>
  </si>
  <si>
    <r>
      <rPr>
        <sz val="7"/>
        <rFont val="Calibri"/>
        <family val="1"/>
      </rPr>
      <t xml:space="preserve">Bomba sumergible de 10 HP trifasica 220V trabajo
</t>
    </r>
    <r>
      <rPr>
        <sz val="7"/>
        <rFont val="Calibri"/>
        <family val="1"/>
      </rPr>
      <t>pesado descarga en 2"</t>
    </r>
  </si>
  <si>
    <r>
      <rPr>
        <sz val="7"/>
        <rFont val="Calibri"/>
        <family val="1"/>
      </rPr>
      <t>$                  25.436.250</t>
    </r>
  </si>
  <si>
    <r>
      <rPr>
        <sz val="7"/>
        <rFont val="Calibri"/>
        <family val="1"/>
      </rPr>
      <t>$                                          25.436.250</t>
    </r>
  </si>
  <si>
    <r>
      <rPr>
        <b/>
        <sz val="7"/>
        <rFont val="Calibri"/>
        <family val="1"/>
      </rPr>
      <t>SUMINISTRO DE EQUIPOS</t>
    </r>
  </si>
  <si>
    <r>
      <rPr>
        <sz val="7"/>
        <rFont val="Calibri"/>
        <family val="1"/>
      </rPr>
      <t>$                                     2.431.354.842</t>
    </r>
  </si>
  <si>
    <r>
      <rPr>
        <sz val="7"/>
        <rFont val="Calibri"/>
        <family val="1"/>
      </rPr>
      <t>16,50%</t>
    </r>
  </si>
  <si>
    <r>
      <rPr>
        <sz val="7"/>
        <rFont val="Calibri"/>
        <family val="1"/>
      </rPr>
      <t>$                                        121.567.742</t>
    </r>
  </si>
  <si>
    <r>
      <rPr>
        <b/>
        <sz val="7"/>
        <rFont val="Calibri"/>
        <family val="1"/>
      </rPr>
      <t>TOTAL</t>
    </r>
  </si>
  <si>
    <r>
      <rPr>
        <b/>
        <sz val="7"/>
        <rFont val="Calibri"/>
        <family val="1"/>
      </rPr>
      <t>$                                     7.471.844.759</t>
    </r>
  </si>
  <si>
    <r>
      <rPr>
        <b/>
        <sz val="7"/>
        <rFont val="Calibri"/>
        <family val="1"/>
      </rPr>
      <t xml:space="preserve">INTERVENTORIA INTEGRAL TECNICA,
</t>
    </r>
    <r>
      <rPr>
        <b/>
        <sz val="7"/>
        <rFont val="Calibri"/>
        <family val="1"/>
      </rPr>
      <t>ADMINISTRATIVA Y FINANCIERA DEL PROYECTO</t>
    </r>
  </si>
  <si>
    <r>
      <rPr>
        <sz val="7"/>
        <rFont val="Calibri"/>
        <family val="1"/>
      </rPr>
      <t>$                                        523.029.133</t>
    </r>
  </si>
  <si>
    <r>
      <rPr>
        <b/>
        <sz val="7"/>
        <rFont val="Calibri"/>
        <family val="1"/>
      </rPr>
      <t>PLAN DE GESTION INTEGRAL DE OBRA</t>
    </r>
  </si>
  <si>
    <r>
      <rPr>
        <sz val="7"/>
        <rFont val="Calibri"/>
        <family val="1"/>
      </rPr>
      <t>$                                              3.577.880</t>
    </r>
  </si>
  <si>
    <r>
      <rPr>
        <b/>
        <sz val="7"/>
        <rFont val="Calibri"/>
        <family val="1"/>
      </rPr>
      <t>PLAN DE MANEJO AMBIENTAL</t>
    </r>
  </si>
  <si>
    <r>
      <rPr>
        <sz val="7"/>
        <rFont val="Calibri"/>
        <family val="1"/>
      </rPr>
      <t>$                                          62.339.750</t>
    </r>
  </si>
  <si>
    <r>
      <rPr>
        <b/>
        <sz val="7"/>
        <rFont val="Calibri"/>
        <family val="1"/>
      </rPr>
      <t>PAPSO</t>
    </r>
  </si>
  <si>
    <r>
      <rPr>
        <sz val="7"/>
        <rFont val="Calibri"/>
        <family val="1"/>
      </rPr>
      <t>$                                          42.379.788</t>
    </r>
  </si>
  <si>
    <r>
      <rPr>
        <b/>
        <sz val="7"/>
        <rFont val="Calibri"/>
        <family val="1"/>
      </rPr>
      <t>RETIE</t>
    </r>
  </si>
  <si>
    <r>
      <rPr>
        <sz val="7"/>
        <rFont val="Calibri"/>
        <family val="1"/>
      </rPr>
      <t>$                                          21.000.000</t>
    </r>
  </si>
  <si>
    <r>
      <rPr>
        <b/>
        <sz val="7"/>
        <rFont val="Calibri"/>
        <family val="1"/>
      </rPr>
      <t>GRAN TOTAL PROYECTO</t>
    </r>
  </si>
  <si>
    <r>
      <rPr>
        <b/>
        <sz val="8"/>
        <rFont val="Calibri"/>
        <family val="1"/>
      </rPr>
      <t>$                             8.124.171.309</t>
    </r>
  </si>
  <si>
    <r>
      <rPr>
        <b/>
        <sz val="9"/>
        <rFont val="Tahoma"/>
        <family val="2"/>
      </rPr>
      <t>ANALISIS DE CUADRILLAS Y MANO DE OBRA</t>
    </r>
  </si>
  <si>
    <r>
      <rPr>
        <b/>
        <sz val="8.5"/>
        <rFont val="Tahoma"/>
        <family val="2"/>
      </rPr>
      <t>Cuadrilla tipo 1 (Comb. 1 O + 1 A)</t>
    </r>
  </si>
  <si>
    <r>
      <rPr>
        <sz val="8.5"/>
        <rFont val="Tahoma"/>
        <family val="2"/>
      </rPr>
      <t>Oficial calificado</t>
    </r>
  </si>
  <si>
    <r>
      <rPr>
        <sz val="8.5"/>
        <rFont val="Tahoma"/>
        <family val="2"/>
      </rPr>
      <t>Día</t>
    </r>
  </si>
  <si>
    <r>
      <rPr>
        <sz val="8.5"/>
        <rFont val="Tahoma"/>
        <family val="2"/>
      </rPr>
      <t>1,00</t>
    </r>
  </si>
  <si>
    <r>
      <rPr>
        <sz val="8.5"/>
        <rFont val="Tahoma"/>
        <family val="2"/>
      </rPr>
      <t>Ayudante</t>
    </r>
  </si>
  <si>
    <r>
      <rPr>
        <sz val="8.5"/>
        <rFont val="Tahoma"/>
        <family val="2"/>
      </rPr>
      <t>Maestro de Obra</t>
    </r>
  </si>
  <si>
    <r>
      <rPr>
        <sz val="8.5"/>
        <rFont val="Tahoma"/>
        <family val="2"/>
      </rPr>
      <t>0,10</t>
    </r>
  </si>
  <si>
    <r>
      <rPr>
        <sz val="8.5"/>
        <rFont val="Tahoma"/>
        <family val="2"/>
      </rPr>
      <t>$                                      -</t>
    </r>
  </si>
  <si>
    <r>
      <rPr>
        <b/>
        <sz val="8.5"/>
        <rFont val="Tahoma"/>
        <family val="2"/>
      </rPr>
      <t>Costo total por día</t>
    </r>
  </si>
  <si>
    <r>
      <rPr>
        <b/>
        <sz val="8.5"/>
        <rFont val="Tahoma"/>
        <family val="2"/>
      </rPr>
      <t>Cuadrilla tipo 2 (Comb. 1 O + 2 A)</t>
    </r>
  </si>
  <si>
    <r>
      <rPr>
        <sz val="8.5"/>
        <rFont val="Tahoma"/>
        <family val="2"/>
      </rPr>
      <t>2,00</t>
    </r>
  </si>
  <si>
    <r>
      <rPr>
        <sz val="8.5"/>
        <rFont val="Tahoma"/>
        <family val="2"/>
      </rPr>
      <t>$</t>
    </r>
  </si>
  <si>
    <r>
      <rPr>
        <sz val="8.5"/>
        <rFont val="Tahoma"/>
        <family val="2"/>
      </rPr>
      <t>3,00</t>
    </r>
  </si>
  <si>
    <r>
      <rPr>
        <sz val="8.5"/>
        <rFont val="Tahoma"/>
        <family val="2"/>
      </rPr>
      <t xml:space="preserve">$
</t>
    </r>
    <r>
      <rPr>
        <sz val="8.5"/>
        <rFont val="Tahoma"/>
        <family val="2"/>
      </rPr>
      <t>$</t>
    </r>
  </si>
  <si>
    <r>
      <rPr>
        <sz val="8.5"/>
        <rFont val="Tahoma"/>
        <family val="2"/>
      </rPr>
      <t xml:space="preserve">9.827
</t>
    </r>
    <r>
      <rPr>
        <sz val="8.5"/>
        <rFont val="Tahoma"/>
        <family val="2"/>
      </rPr>
      <t>-</t>
    </r>
  </si>
  <si>
    <r>
      <rPr>
        <b/>
        <sz val="8.5"/>
        <rFont val="Tahoma"/>
        <family val="2"/>
      </rPr>
      <t>$</t>
    </r>
  </si>
  <si>
    <r>
      <rPr>
        <b/>
        <sz val="8.5"/>
        <rFont val="Tahoma"/>
        <family val="2"/>
      </rPr>
      <t>Cuadrilla tipo 4 (Cargue 4 A)</t>
    </r>
  </si>
  <si>
    <r>
      <rPr>
        <sz val="8.5"/>
        <rFont val="Tahoma"/>
        <family val="2"/>
      </rPr>
      <t>0,00</t>
    </r>
  </si>
  <si>
    <r>
      <rPr>
        <sz val="8.5"/>
        <rFont val="Tahoma"/>
        <family val="2"/>
      </rPr>
      <t>4,00</t>
    </r>
  </si>
  <si>
    <r>
      <rPr>
        <b/>
        <sz val="8.5"/>
        <rFont val="Tahoma"/>
        <family val="2"/>
      </rPr>
      <t>Cuadrilla tipo 5 (Mov. Escombros 3 A)</t>
    </r>
  </si>
  <si>
    <r>
      <rPr>
        <b/>
        <sz val="8.5"/>
        <rFont val="Tahoma"/>
        <family val="2"/>
      </rPr>
      <t>Cuadrilla tipo 6 (Excavaciones 6 A)</t>
    </r>
  </si>
  <si>
    <r>
      <rPr>
        <sz val="8.5"/>
        <rFont val="Tahoma"/>
        <family val="2"/>
      </rPr>
      <t>6,00</t>
    </r>
  </si>
  <si>
    <r>
      <rPr>
        <b/>
        <sz val="8.5"/>
        <rFont val="Tahoma"/>
        <family val="2"/>
      </rPr>
      <t>Cuadrilla tipo 7 (Elab. y Coloc. Concretos 3 O + 8 A)</t>
    </r>
  </si>
  <si>
    <r>
      <rPr>
        <sz val="8.5"/>
        <rFont val="Tahoma"/>
        <family val="2"/>
      </rPr>
      <t>8,00</t>
    </r>
  </si>
  <si>
    <r>
      <rPr>
        <b/>
        <sz val="8.5"/>
        <rFont val="Tahoma"/>
        <family val="2"/>
      </rPr>
      <t>Cuadrilla tipo 8 (Inst. Tub. Acueduc. 1 O + 1 A)</t>
    </r>
  </si>
  <si>
    <r>
      <rPr>
        <b/>
        <sz val="8.5"/>
        <rFont val="Tahoma"/>
        <family val="2"/>
      </rPr>
      <t>Cuadrilla tipo 9 (Drenes Subb. y Bases 1 O + 4 A)</t>
    </r>
  </si>
  <si>
    <r>
      <rPr>
        <b/>
        <sz val="8.5"/>
        <rFont val="Tahoma"/>
        <family val="2"/>
      </rPr>
      <t>Cuadrilla tipo 10 (Base Rell. Fluido 2 O + 6 A)</t>
    </r>
  </si>
  <si>
    <r>
      <rPr>
        <sz val="8.5"/>
        <rFont val="Tahoma"/>
        <family val="2"/>
      </rPr>
      <t>$                            152.869</t>
    </r>
  </si>
  <si>
    <r>
      <rPr>
        <sz val="8.5"/>
        <rFont val="Tahoma"/>
        <family val="2"/>
      </rPr>
      <t>$                            327.576</t>
    </r>
  </si>
  <si>
    <r>
      <rPr>
        <sz val="8.5"/>
        <rFont val="Tahoma"/>
        <family val="2"/>
      </rPr>
      <t>$                               9.827</t>
    </r>
  </si>
  <si>
    <r>
      <rPr>
        <b/>
        <sz val="8.5"/>
        <rFont val="Tahoma"/>
        <family val="2"/>
      </rPr>
      <t>$                           490.272</t>
    </r>
  </si>
  <si>
    <r>
      <rPr>
        <b/>
        <sz val="8.5"/>
        <rFont val="Tahoma"/>
        <family val="2"/>
      </rPr>
      <t>Cuadrilla tipo 11 (Pavim. Text. Premez. 5 O + 14 A)</t>
    </r>
  </si>
  <si>
    <r>
      <rPr>
        <sz val="8.5"/>
        <rFont val="Tahoma"/>
        <family val="2"/>
      </rPr>
      <t>5,00</t>
    </r>
  </si>
  <si>
    <r>
      <rPr>
        <sz val="8.5"/>
        <rFont val="Tahoma"/>
        <family val="2"/>
      </rPr>
      <t>$                            382.172</t>
    </r>
  </si>
  <si>
    <r>
      <rPr>
        <sz val="8.5"/>
        <rFont val="Tahoma"/>
        <family val="2"/>
      </rPr>
      <t>14,00</t>
    </r>
  </si>
  <si>
    <r>
      <rPr>
        <sz val="8.5"/>
        <rFont val="Tahoma"/>
        <family val="2"/>
      </rPr>
      <t>$                            764.344</t>
    </r>
  </si>
  <si>
    <r>
      <rPr>
        <b/>
        <sz val="8.5"/>
        <rFont val="Tahoma"/>
        <family val="2"/>
      </rPr>
      <t>$                        1.156.343</t>
    </r>
  </si>
  <si>
    <r>
      <rPr>
        <b/>
        <sz val="8.5"/>
        <rFont val="Tahoma"/>
        <family val="2"/>
      </rPr>
      <t>Cuadrilla tipo 12 (Pavim. Franjas Premez. 2 O + 5 A)</t>
    </r>
  </si>
  <si>
    <r>
      <rPr>
        <sz val="8.5"/>
        <rFont val="Tahoma"/>
        <family val="2"/>
      </rPr>
      <t>$                            272.980</t>
    </r>
  </si>
  <si>
    <r>
      <rPr>
        <b/>
        <sz val="8.5"/>
        <rFont val="Tahoma"/>
        <family val="2"/>
      </rPr>
      <t>$                           435.676</t>
    </r>
  </si>
  <si>
    <r>
      <rPr>
        <b/>
        <sz val="8.5"/>
        <rFont val="Tahoma"/>
        <family val="2"/>
      </rPr>
      <t>Cuadrilla tipo 13 (Pavim. Franja Prod. Obra 2 O + 10 A)</t>
    </r>
  </si>
  <si>
    <r>
      <rPr>
        <sz val="8.5"/>
        <rFont val="Tahoma"/>
        <family val="2"/>
      </rPr>
      <t>10,00</t>
    </r>
  </si>
  <si>
    <r>
      <rPr>
        <sz val="8.5"/>
        <rFont val="Tahoma"/>
        <family val="2"/>
      </rPr>
      <t>$                            545.960</t>
    </r>
  </si>
  <si>
    <r>
      <rPr>
        <b/>
        <sz val="8.5"/>
        <rFont val="Tahoma"/>
        <family val="2"/>
      </rPr>
      <t>$                           708.656</t>
    </r>
  </si>
  <si>
    <r>
      <rPr>
        <b/>
        <sz val="8.5"/>
        <rFont val="Tahoma"/>
        <family val="2"/>
      </rPr>
      <t>Cuadrilla tipo 14 (Pavim en Adoquin 2 O + 4 A)</t>
    </r>
  </si>
  <si>
    <r>
      <rPr>
        <sz val="8.5"/>
        <rFont val="Tahoma"/>
        <family val="2"/>
      </rPr>
      <t>$                            218.384</t>
    </r>
  </si>
  <si>
    <r>
      <rPr>
        <b/>
        <sz val="8.5"/>
        <rFont val="Tahoma"/>
        <family val="2"/>
      </rPr>
      <t>$                           381.080</t>
    </r>
  </si>
  <si>
    <r>
      <rPr>
        <b/>
        <sz val="9"/>
        <rFont val="Tahoma"/>
        <family val="2"/>
      </rPr>
      <t>Cálculo del Factor de Incidencia Prestacional</t>
    </r>
  </si>
  <si>
    <r>
      <rPr>
        <b/>
        <sz val="8.5"/>
        <rFont val="Tahoma"/>
        <family val="2"/>
      </rPr>
      <t>Costos a cargo del Empleador</t>
    </r>
  </si>
  <si>
    <r>
      <rPr>
        <b/>
        <sz val="8.5"/>
        <rFont val="Tahoma"/>
        <family val="2"/>
      </rPr>
      <t>Porcentaje</t>
    </r>
  </si>
  <si>
    <r>
      <rPr>
        <sz val="8.5"/>
        <rFont val="Tahoma"/>
        <family val="2"/>
      </rPr>
      <t>Salario Nominal</t>
    </r>
  </si>
  <si>
    <r>
      <rPr>
        <b/>
        <sz val="8.5"/>
        <rFont val="Tahoma"/>
        <family val="2"/>
      </rPr>
      <t>877.803,00</t>
    </r>
  </si>
  <si>
    <r>
      <rPr>
        <sz val="8.5"/>
        <rFont val="Tahoma"/>
        <family val="2"/>
      </rPr>
      <t>100,00%</t>
    </r>
  </si>
  <si>
    <r>
      <rPr>
        <sz val="8.5"/>
        <rFont val="Tahoma"/>
        <family val="2"/>
      </rPr>
      <t>Cesantías</t>
    </r>
  </si>
  <si>
    <r>
      <rPr>
        <sz val="8.5"/>
        <rFont val="Tahoma"/>
        <family val="2"/>
      </rPr>
      <t>8,33%</t>
    </r>
  </si>
  <si>
    <r>
      <rPr>
        <sz val="8.5"/>
        <rFont val="Tahoma"/>
        <family val="2"/>
      </rPr>
      <t>Intereses de Cesantías</t>
    </r>
  </si>
  <si>
    <r>
      <rPr>
        <sz val="8.5"/>
        <rFont val="Tahoma"/>
        <family val="2"/>
      </rPr>
      <t>1,00%</t>
    </r>
  </si>
  <si>
    <r>
      <rPr>
        <sz val="8.5"/>
        <rFont val="Tahoma"/>
        <family val="2"/>
      </rPr>
      <t>Vacaciones 1.25 dias por mes</t>
    </r>
  </si>
  <si>
    <r>
      <rPr>
        <sz val="8.5"/>
        <rFont val="Tahoma"/>
        <family val="2"/>
      </rPr>
      <t>4,17%</t>
    </r>
  </si>
  <si>
    <r>
      <rPr>
        <sz val="8.5"/>
        <rFont val="Tahoma"/>
        <family val="2"/>
      </rPr>
      <t>Prima de Servicios</t>
    </r>
  </si>
  <si>
    <r>
      <rPr>
        <b/>
        <sz val="8.5"/>
        <rFont val="Tahoma"/>
        <family val="2"/>
      </rPr>
      <t>Seguridad Social:</t>
    </r>
  </si>
  <si>
    <r>
      <rPr>
        <sz val="8.5"/>
        <rFont val="Tahoma"/>
        <family val="2"/>
      </rPr>
      <t>Salud</t>
    </r>
  </si>
  <si>
    <r>
      <rPr>
        <sz val="8.5"/>
        <rFont val="Tahoma"/>
        <family val="2"/>
      </rPr>
      <t>8,50%</t>
    </r>
  </si>
  <si>
    <r>
      <rPr>
        <sz val="8.5"/>
        <rFont val="Tahoma"/>
        <family val="2"/>
      </rPr>
      <t>Riesgos Profesionales</t>
    </r>
  </si>
  <si>
    <r>
      <rPr>
        <sz val="8.5"/>
        <rFont val="Tahoma"/>
        <family val="2"/>
      </rPr>
      <t>6,96%</t>
    </r>
  </si>
  <si>
    <r>
      <rPr>
        <sz val="8.5"/>
        <rFont val="Tahoma"/>
        <family val="2"/>
      </rPr>
      <t>Pensión</t>
    </r>
  </si>
  <si>
    <r>
      <rPr>
        <sz val="8.5"/>
        <rFont val="Tahoma"/>
        <family val="2"/>
      </rPr>
      <t>12,00%</t>
    </r>
  </si>
  <si>
    <r>
      <rPr>
        <sz val="8.5"/>
        <rFont val="Tahoma"/>
        <family val="2"/>
      </rPr>
      <t>Caja de Compensación Familiar</t>
    </r>
  </si>
  <si>
    <r>
      <rPr>
        <sz val="8.5"/>
        <rFont val="Tahoma"/>
        <family val="2"/>
      </rPr>
      <t>4,00%</t>
    </r>
  </si>
  <si>
    <r>
      <rPr>
        <sz val="8.5"/>
        <rFont val="Tahoma"/>
        <family val="2"/>
      </rPr>
      <t>Bienestar Familiar</t>
    </r>
  </si>
  <si>
    <r>
      <rPr>
        <sz val="8.5"/>
        <rFont val="Tahoma"/>
        <family val="2"/>
      </rPr>
      <t>3,00%</t>
    </r>
  </si>
  <si>
    <r>
      <rPr>
        <sz val="8.5"/>
        <rFont val="Tahoma"/>
        <family val="2"/>
      </rPr>
      <t>Servicio Nacional de Aprendizaje</t>
    </r>
  </si>
  <si>
    <r>
      <rPr>
        <sz val="8.5"/>
        <rFont val="Tahoma"/>
        <family val="2"/>
      </rPr>
      <t>2,00%</t>
    </r>
  </si>
  <si>
    <r>
      <rPr>
        <sz val="8.5"/>
        <rFont val="Tahoma"/>
        <family val="2"/>
      </rPr>
      <t>Fondo Industria de Construcción</t>
    </r>
  </si>
  <si>
    <r>
      <rPr>
        <sz val="8.5"/>
        <rFont val="Tahoma"/>
        <family val="2"/>
      </rPr>
      <t>2,50%</t>
    </r>
  </si>
  <si>
    <r>
      <rPr>
        <sz val="8.5"/>
        <rFont val="Tahoma"/>
        <family val="2"/>
      </rPr>
      <t>Subsidio de Transporte</t>
    </r>
  </si>
  <si>
    <r>
      <rPr>
        <sz val="8.5"/>
        <rFont val="Tahoma"/>
        <family val="2"/>
      </rPr>
      <t>20,00%</t>
    </r>
  </si>
  <si>
    <r>
      <rPr>
        <sz val="8.5"/>
        <rFont val="Tahoma"/>
        <family val="2"/>
      </rPr>
      <t>Dotación (Incluye dotación PAPSO)</t>
    </r>
  </si>
  <si>
    <r>
      <rPr>
        <sz val="8.5"/>
        <rFont val="Tahoma"/>
        <family val="2"/>
      </rPr>
      <t>5,80%</t>
    </r>
  </si>
  <si>
    <r>
      <rPr>
        <b/>
        <sz val="8.5"/>
        <rFont val="Tahoma"/>
        <family val="2"/>
      </rPr>
      <t>Total nominal Salario mas Prestaciones Sociales</t>
    </r>
  </si>
  <si>
    <r>
      <rPr>
        <b/>
        <sz val="8.5"/>
        <rFont val="Tahoma"/>
        <family val="2"/>
      </rPr>
      <t>186,59%</t>
    </r>
  </si>
  <si>
    <r>
      <rPr>
        <b/>
        <sz val="8.5"/>
        <rFont val="Tahoma"/>
        <family val="2"/>
      </rPr>
      <t>Recargo real por Prestaciones Sociales</t>
    </r>
  </si>
  <si>
    <r>
      <rPr>
        <b/>
        <sz val="8.5"/>
        <rFont val="Tahoma"/>
        <family val="2"/>
      </rPr>
      <t>1,87</t>
    </r>
  </si>
  <si>
    <r>
      <rPr>
        <b/>
        <sz val="8.5"/>
        <rFont val="Tahoma"/>
        <family val="2"/>
      </rPr>
      <t>SALARIO MÍNIMO LEGAL VIGENTE 2020</t>
    </r>
  </si>
  <si>
    <r>
      <rPr>
        <sz val="8.5"/>
        <rFont val="Tahoma"/>
        <family val="2"/>
      </rPr>
      <t>877.803,00</t>
    </r>
  </si>
  <si>
    <r>
      <rPr>
        <b/>
        <sz val="8.5"/>
        <rFont val="Tahoma"/>
        <family val="2"/>
      </rPr>
      <t>JORNAL AYUDANTE</t>
    </r>
  </si>
  <si>
    <r>
      <rPr>
        <sz val="9"/>
        <rFont val="Tahoma"/>
        <family val="2"/>
      </rPr>
      <t>54.596,00</t>
    </r>
  </si>
  <si>
    <r>
      <rPr>
        <b/>
        <sz val="8.5"/>
        <rFont val="Tahoma"/>
        <family val="2"/>
      </rPr>
      <t>JORNAL OFICIAL (1.4 DEL SMLV)</t>
    </r>
  </si>
  <si>
    <r>
      <rPr>
        <sz val="9"/>
        <rFont val="Tahoma"/>
        <family val="2"/>
      </rPr>
      <t>76.434,40</t>
    </r>
  </si>
  <si>
    <r>
      <rPr>
        <b/>
        <sz val="8.5"/>
        <rFont val="Tahoma"/>
        <family val="2"/>
      </rPr>
      <t>JORNAL MAESTRO DE OBRA (1.8 DEL SMLV)</t>
    </r>
  </si>
  <si>
    <r>
      <rPr>
        <sz val="9"/>
        <rFont val="Tahoma"/>
        <family val="2"/>
      </rPr>
      <t>98.272,80</t>
    </r>
  </si>
  <si>
    <r>
      <rPr>
        <sz val="8.5"/>
        <rFont val="Tahoma"/>
        <family val="2"/>
      </rPr>
      <t>VALOR RESUMIDO CUADRILLAS DIA</t>
    </r>
  </si>
  <si>
    <r>
      <rPr>
        <sz val="8.5"/>
        <rFont val="Tahoma"/>
        <family val="2"/>
      </rPr>
      <t>Cuadrilla tipo 1 (Comb. 1 O + 1 A)</t>
    </r>
  </si>
  <si>
    <r>
      <rPr>
        <sz val="8.5"/>
        <rFont val="Tahoma"/>
        <family val="2"/>
      </rPr>
      <t>f32</t>
    </r>
  </si>
  <si>
    <r>
      <rPr>
        <sz val="8.5"/>
        <rFont val="Tahoma"/>
        <family val="2"/>
      </rPr>
      <t>Cuadrilla tipo 2 (Comb. 1 O + 2 A)</t>
    </r>
  </si>
  <si>
    <r>
      <rPr>
        <sz val="8.5"/>
        <rFont val="Tahoma"/>
        <family val="2"/>
      </rPr>
      <t>f40</t>
    </r>
  </si>
  <si>
    <r>
      <rPr>
        <sz val="8.5"/>
        <rFont val="Tahoma"/>
        <family val="2"/>
      </rPr>
      <t>Cuadrilla tipo 3 (Comb. 2 O + 3 A)</t>
    </r>
  </si>
  <si>
    <r>
      <rPr>
        <sz val="8.5"/>
        <rFont val="Tahoma"/>
        <family val="2"/>
      </rPr>
      <t>f49</t>
    </r>
  </si>
  <si>
    <r>
      <rPr>
        <sz val="8.5"/>
        <rFont val="Tahoma"/>
        <family val="2"/>
      </rPr>
      <t>Cuadrilla tipo 4 (Cargue 4 A)</t>
    </r>
  </si>
  <si>
    <r>
      <rPr>
        <sz val="8.5"/>
        <rFont val="Tahoma"/>
        <family val="2"/>
      </rPr>
      <t>f57</t>
    </r>
  </si>
  <si>
    <r>
      <rPr>
        <sz val="8.5"/>
        <rFont val="Tahoma"/>
        <family val="2"/>
      </rPr>
      <t>Cuadrilla tipo 5 (Mov. Escombros 3 A)</t>
    </r>
  </si>
  <si>
    <r>
      <rPr>
        <sz val="8.5"/>
        <rFont val="Tahoma"/>
        <family val="2"/>
      </rPr>
      <t>f65</t>
    </r>
  </si>
  <si>
    <r>
      <rPr>
        <sz val="8.5"/>
        <rFont val="Tahoma"/>
        <family val="2"/>
      </rPr>
      <t>Cuadrilla tipo 6 (Excavaciones 6 A)</t>
    </r>
  </si>
  <si>
    <r>
      <rPr>
        <sz val="8.5"/>
        <rFont val="Tahoma"/>
        <family val="2"/>
      </rPr>
      <t>f73</t>
    </r>
  </si>
  <si>
    <r>
      <rPr>
        <sz val="8.5"/>
        <rFont val="Tahoma"/>
        <family val="2"/>
      </rPr>
      <t>Cuadrilla tipo 7 (Elab. y Coloc. Concretos 3 O + 8 A)</t>
    </r>
  </si>
  <si>
    <r>
      <rPr>
        <sz val="8.5"/>
        <rFont val="Tahoma"/>
        <family val="2"/>
      </rPr>
      <t>f81</t>
    </r>
  </si>
  <si>
    <r>
      <rPr>
        <sz val="8.5"/>
        <rFont val="Tahoma"/>
        <family val="2"/>
      </rPr>
      <t>Cuadrilla tipo 8 (Inst. Tub. Acueduc. 1 O + 1 A)</t>
    </r>
  </si>
  <si>
    <r>
      <rPr>
        <sz val="8.5"/>
        <rFont val="Tahoma"/>
        <family val="2"/>
      </rPr>
      <t>f89</t>
    </r>
  </si>
  <si>
    <r>
      <rPr>
        <sz val="8.5"/>
        <rFont val="Tahoma"/>
        <family val="2"/>
      </rPr>
      <t>Cuadrilla tipo 9 (Drenes Subb. y Bases 1 O + 4 A)</t>
    </r>
  </si>
  <si>
    <r>
      <rPr>
        <sz val="8.5"/>
        <rFont val="Tahoma"/>
        <family val="2"/>
      </rPr>
      <t>f97</t>
    </r>
  </si>
  <si>
    <r>
      <rPr>
        <sz val="8.5"/>
        <rFont val="Tahoma"/>
        <family val="2"/>
      </rPr>
      <t>Cuadrilla tipo 10 (Base Rell. Fluido 2 O + 6 A)</t>
    </r>
  </si>
  <si>
    <r>
      <rPr>
        <sz val="8.5"/>
        <rFont val="Tahoma"/>
        <family val="2"/>
      </rPr>
      <t>f105</t>
    </r>
  </si>
  <si>
    <r>
      <rPr>
        <sz val="8.5"/>
        <rFont val="Tahoma"/>
        <family val="2"/>
      </rPr>
      <t>Cuadrilla tipo 11 (Pavim. Text. Premez. 5 O + 14 A)</t>
    </r>
  </si>
  <si>
    <r>
      <rPr>
        <sz val="8.5"/>
        <rFont val="Tahoma"/>
        <family val="2"/>
      </rPr>
      <t>$       1.156.343</t>
    </r>
  </si>
  <si>
    <r>
      <rPr>
        <sz val="8.5"/>
        <rFont val="Tahoma"/>
        <family val="2"/>
      </rPr>
      <t>f113</t>
    </r>
  </si>
  <si>
    <r>
      <rPr>
        <sz val="8.5"/>
        <rFont val="Tahoma"/>
        <family val="2"/>
      </rPr>
      <t>Cuadrilla tipo 12 (Pavim. Franjas Premez. 2 O + 5 A)</t>
    </r>
  </si>
  <si>
    <r>
      <rPr>
        <sz val="8.5"/>
        <rFont val="Tahoma"/>
        <family val="2"/>
      </rPr>
      <t>f121</t>
    </r>
  </si>
  <si>
    <r>
      <rPr>
        <sz val="8.5"/>
        <rFont val="Tahoma"/>
        <family val="2"/>
      </rPr>
      <t>Cuadrilla tipo 13 (Pavim. Franja Prod. Obra 2 O + 10 A)</t>
    </r>
  </si>
  <si>
    <r>
      <rPr>
        <sz val="8.5"/>
        <rFont val="Tahoma"/>
        <family val="2"/>
      </rPr>
      <t>f129</t>
    </r>
  </si>
  <si>
    <r>
      <rPr>
        <sz val="8.5"/>
        <rFont val="Tahoma"/>
        <family val="2"/>
      </rPr>
      <t>Cuadrilla tipo 14 (Pavim en Adoquin 2 O + 4 A)</t>
    </r>
  </si>
  <si>
    <r>
      <rPr>
        <sz val="8.5"/>
        <rFont val="Tahoma"/>
        <family val="2"/>
      </rPr>
      <t>f137</t>
    </r>
  </si>
  <si>
    <r>
      <rPr>
        <sz val="8.5"/>
        <rFont val="Tahoma"/>
        <family val="2"/>
      </rPr>
      <t>VALOR RESUMIDO CUADRILLAS HORA</t>
    </r>
  </si>
  <si>
    <r>
      <rPr>
        <sz val="8.5"/>
        <rFont val="Tahoma"/>
        <family val="2"/>
      </rPr>
      <t>$            88.582</t>
    </r>
  </si>
  <si>
    <r>
      <rPr>
        <sz val="8.5"/>
        <rFont val="Tahoma"/>
        <family val="2"/>
      </rPr>
      <t>$            47.635</t>
    </r>
  </si>
  <si>
    <r>
      <rPr>
        <b/>
        <sz val="7"/>
        <rFont val="Tahoma"/>
        <family val="2"/>
      </rPr>
      <t xml:space="preserve">ANÁLISIS PRECIOS UNITARIOS BÁSICOS DE CONCRETOS Y MORTEROS
</t>
    </r>
    <r>
      <rPr>
        <sz val="7"/>
        <rFont val="Tahoma"/>
        <family val="2"/>
      </rPr>
      <t>(Incluye únicamente materiales)</t>
    </r>
  </si>
  <si>
    <r>
      <rPr>
        <sz val="7"/>
        <rFont val="Tahoma"/>
        <family val="2"/>
      </rPr>
      <t>Material de cantera - Buenos Aires</t>
    </r>
  </si>
  <si>
    <r>
      <rPr>
        <sz val="7"/>
        <rFont val="Tahoma"/>
        <family val="2"/>
      </rPr>
      <t>DISTANCIA</t>
    </r>
  </si>
  <si>
    <r>
      <rPr>
        <sz val="7"/>
        <rFont val="Tahoma"/>
        <family val="2"/>
      </rPr>
      <t>KM</t>
    </r>
  </si>
  <si>
    <r>
      <rPr>
        <sz val="7"/>
        <rFont val="Tahoma"/>
        <family val="2"/>
      </rPr>
      <t>TRANSPORTE</t>
    </r>
  </si>
  <si>
    <r>
      <rPr>
        <sz val="7"/>
        <rFont val="Tahoma"/>
        <family val="2"/>
      </rPr>
      <t>M3.KM</t>
    </r>
  </si>
  <si>
    <r>
      <rPr>
        <sz val="7"/>
        <rFont val="Tahoma"/>
        <family val="2"/>
      </rPr>
      <t>Cemento (Uribia - Buenos Aires)</t>
    </r>
  </si>
  <si>
    <r>
      <rPr>
        <sz val="7"/>
        <rFont val="Tahoma"/>
        <family val="2"/>
      </rPr>
      <t>VALOR VJ (4TON)</t>
    </r>
  </si>
  <si>
    <r>
      <rPr>
        <b/>
        <sz val="7"/>
        <rFont val="Tahoma"/>
        <family val="2"/>
      </rPr>
      <t>$            3.000.000</t>
    </r>
  </si>
  <si>
    <r>
      <rPr>
        <sz val="7"/>
        <rFont val="Tahoma"/>
        <family val="2"/>
      </rPr>
      <t>VJ</t>
    </r>
  </si>
  <si>
    <r>
      <rPr>
        <sz val="7"/>
        <rFont val="Tahoma"/>
        <family val="2"/>
      </rPr>
      <t>VALOR KG</t>
    </r>
  </si>
  <si>
    <r>
      <rPr>
        <sz val="7"/>
        <rFont val="Tahoma"/>
        <family val="2"/>
      </rPr>
      <t>KG</t>
    </r>
  </si>
  <si>
    <r>
      <rPr>
        <b/>
        <sz val="7"/>
        <rFont val="Tahoma"/>
        <family val="2"/>
      </rPr>
      <t>Concreto Clase II, f'c=210 Kg/cm² (3000 psi) Producido en Obra</t>
    </r>
  </si>
  <si>
    <r>
      <rPr>
        <b/>
        <sz val="7"/>
        <rFont val="Tahoma"/>
        <family val="2"/>
      </rPr>
      <t>Descripción</t>
    </r>
  </si>
  <si>
    <r>
      <rPr>
        <b/>
        <sz val="7"/>
        <rFont val="Tahoma"/>
        <family val="2"/>
      </rPr>
      <t>Unidad</t>
    </r>
  </si>
  <si>
    <r>
      <rPr>
        <b/>
        <sz val="7"/>
        <rFont val="Tahoma"/>
        <family val="2"/>
      </rPr>
      <t>Cantidad</t>
    </r>
  </si>
  <si>
    <r>
      <rPr>
        <b/>
        <sz val="7"/>
        <rFont val="Tahoma"/>
        <family val="2"/>
      </rPr>
      <t>Precio material</t>
    </r>
  </si>
  <si>
    <r>
      <rPr>
        <b/>
        <sz val="7"/>
        <rFont val="Tahoma"/>
        <family val="2"/>
      </rPr>
      <t>Precio transporte</t>
    </r>
  </si>
  <si>
    <r>
      <rPr>
        <b/>
        <sz val="7"/>
        <rFont val="Tahoma"/>
        <family val="2"/>
      </rPr>
      <t>Valor unitario</t>
    </r>
  </si>
  <si>
    <r>
      <rPr>
        <b/>
        <sz val="7"/>
        <rFont val="Tahoma"/>
        <family val="2"/>
      </rPr>
      <t>Valor Total</t>
    </r>
  </si>
  <si>
    <r>
      <rPr>
        <sz val="7"/>
        <rFont val="Tahoma"/>
        <family val="2"/>
      </rPr>
      <t>Cemento</t>
    </r>
  </si>
  <si>
    <r>
      <rPr>
        <sz val="7"/>
        <rFont val="Tahoma"/>
        <family val="2"/>
      </rPr>
      <t>Kg</t>
    </r>
  </si>
  <si>
    <r>
      <rPr>
        <sz val="7"/>
        <rFont val="Tahoma"/>
        <family val="2"/>
      </rPr>
      <t>350,00</t>
    </r>
  </si>
  <si>
    <r>
      <rPr>
        <sz val="7"/>
        <rFont val="Tahoma"/>
        <family val="2"/>
      </rPr>
      <t>Arena</t>
    </r>
  </si>
  <si>
    <r>
      <rPr>
        <sz val="7"/>
        <rFont val="Tahoma"/>
        <family val="2"/>
      </rPr>
      <t>M3</t>
    </r>
  </si>
  <si>
    <r>
      <rPr>
        <sz val="7"/>
        <rFont val="Tahoma"/>
        <family val="2"/>
      </rPr>
      <t>0,56</t>
    </r>
  </si>
  <si>
    <r>
      <rPr>
        <sz val="7"/>
        <rFont val="Tahoma"/>
        <family val="2"/>
      </rPr>
      <t>Gravilla</t>
    </r>
  </si>
  <si>
    <r>
      <rPr>
        <sz val="7"/>
        <rFont val="Tahoma"/>
        <family val="2"/>
      </rPr>
      <t>0,84</t>
    </r>
  </si>
  <si>
    <r>
      <rPr>
        <sz val="7"/>
        <rFont val="Tahoma"/>
        <family val="2"/>
      </rPr>
      <t>Agua</t>
    </r>
  </si>
  <si>
    <r>
      <rPr>
        <sz val="7"/>
        <rFont val="Tahoma"/>
        <family val="2"/>
      </rPr>
      <t>0,17</t>
    </r>
  </si>
  <si>
    <r>
      <rPr>
        <b/>
        <sz val="7"/>
        <rFont val="Tahoma"/>
        <family val="2"/>
      </rPr>
      <t>Costo total por M3</t>
    </r>
  </si>
  <si>
    <r>
      <rPr>
        <b/>
        <sz val="7"/>
        <rFont val="Tahoma"/>
        <family val="2"/>
      </rPr>
      <t>Concreto Clase I, f'c=280Kg/cm² (4000 psi) Producido en Obra</t>
    </r>
  </si>
  <si>
    <r>
      <rPr>
        <sz val="7"/>
        <rFont val="Tahoma"/>
        <family val="2"/>
      </rPr>
      <t>500,00</t>
    </r>
  </si>
  <si>
    <r>
      <rPr>
        <sz val="7"/>
        <rFont val="Tahoma"/>
        <family val="2"/>
      </rPr>
      <t>0,67</t>
    </r>
  </si>
  <si>
    <r>
      <rPr>
        <b/>
        <sz val="7"/>
        <rFont val="Tahoma"/>
        <family val="2"/>
      </rPr>
      <t>$              1.118.343</t>
    </r>
  </si>
  <si>
    <r>
      <rPr>
        <b/>
        <sz val="7"/>
        <rFont val="Tahoma"/>
        <family val="2"/>
      </rPr>
      <t>Concreto Ciclópeo Clase II (21 Mpa)  Producido en Obra</t>
    </r>
  </si>
  <si>
    <r>
      <rPr>
        <b/>
        <sz val="7"/>
        <rFont val="Tahoma"/>
        <family val="2"/>
      </rPr>
      <t>Distancia</t>
    </r>
  </si>
  <si>
    <r>
      <rPr>
        <sz val="7"/>
        <rFont val="Tahoma"/>
        <family val="2"/>
      </rPr>
      <t>Concreto clase II</t>
    </r>
  </si>
  <si>
    <r>
      <rPr>
        <sz val="7"/>
        <rFont val="Tahoma"/>
        <family val="2"/>
      </rPr>
      <t>0,70</t>
    </r>
  </si>
  <si>
    <r>
      <rPr>
        <sz val="7"/>
        <rFont val="Tahoma"/>
        <family val="2"/>
      </rPr>
      <t>309.400,00</t>
    </r>
  </si>
  <si>
    <r>
      <rPr>
        <sz val="7"/>
        <rFont val="Tahoma"/>
        <family val="2"/>
      </rPr>
      <t>1.267.280</t>
    </r>
  </si>
  <si>
    <r>
      <rPr>
        <sz val="7"/>
        <rFont val="Tahoma"/>
        <family val="2"/>
      </rPr>
      <t>Piedra</t>
    </r>
  </si>
  <si>
    <r>
      <rPr>
        <sz val="7"/>
        <rFont val="Tahoma"/>
        <family val="2"/>
      </rPr>
      <t>0,50</t>
    </r>
  </si>
  <si>
    <r>
      <rPr>
        <b/>
        <sz val="7"/>
        <rFont val="Tahoma"/>
        <family val="2"/>
      </rPr>
      <t>$              1.062.621</t>
    </r>
  </si>
  <si>
    <r>
      <rPr>
        <b/>
        <sz val="7"/>
        <rFont val="Tahoma"/>
        <family val="2"/>
      </rPr>
      <t>Concreto  1:3:3 Producido en Obra ( 25 Mpa)</t>
    </r>
  </si>
  <si>
    <r>
      <rPr>
        <sz val="7"/>
        <rFont val="Tahoma"/>
        <family val="2"/>
      </rPr>
      <t>300,00</t>
    </r>
  </si>
  <si>
    <r>
      <rPr>
        <sz val="7"/>
        <rFont val="Tahoma"/>
        <family val="2"/>
      </rPr>
      <t>0,72</t>
    </r>
  </si>
  <si>
    <r>
      <rPr>
        <b/>
        <sz val="7"/>
        <rFont val="Tahoma"/>
        <family val="2"/>
      </rPr>
      <t>Concreto1:3:6 Producido en Obra (12 Mpa/ 1700 PSI) PARA SOLADO DE LIMPIEZA</t>
    </r>
  </si>
  <si>
    <r>
      <rPr>
        <sz val="7"/>
        <rFont val="Tahoma"/>
        <family val="2"/>
      </rPr>
      <t>210,00</t>
    </r>
  </si>
  <si>
    <r>
      <rPr>
        <sz val="7"/>
        <rFont val="Tahoma"/>
        <family val="2"/>
      </rPr>
      <t>1,00</t>
    </r>
  </si>
  <si>
    <r>
      <rPr>
        <sz val="7"/>
        <rFont val="Tahoma"/>
        <family val="2"/>
      </rPr>
      <t>0,16</t>
    </r>
  </si>
  <si>
    <r>
      <rPr>
        <b/>
        <sz val="7"/>
        <rFont val="Tahoma"/>
        <family val="2"/>
      </rPr>
      <t>Concreto1:3:5 Producido en Obra (14 Mpa /2000 PSI)</t>
    </r>
  </si>
  <si>
    <r>
      <rPr>
        <sz val="7"/>
        <rFont val="Tahoma"/>
        <family val="2"/>
      </rPr>
      <t>230,00</t>
    </r>
  </si>
  <si>
    <r>
      <rPr>
        <sz val="7"/>
        <rFont val="Tahoma"/>
        <family val="2"/>
      </rPr>
      <t>0,55</t>
    </r>
  </si>
  <si>
    <r>
      <rPr>
        <sz val="7"/>
        <rFont val="Tahoma"/>
        <family val="2"/>
      </rPr>
      <t>0,92</t>
    </r>
  </si>
  <si>
    <r>
      <rPr>
        <b/>
        <sz val="7"/>
        <rFont val="Tahoma"/>
        <family val="2"/>
      </rPr>
      <t>CONCRETO 20 Mpa/ 2850 PSI PARA SOLADOS IMPERMEABILIZADO</t>
    </r>
  </si>
  <si>
    <r>
      <rPr>
        <sz val="7"/>
        <rFont val="Tahoma"/>
        <family val="2"/>
      </rPr>
      <t>250,00</t>
    </r>
  </si>
  <si>
    <r>
      <rPr>
        <sz val="7"/>
        <rFont val="Tahoma"/>
        <family val="2"/>
      </rPr>
      <t>Impermeabilizante</t>
    </r>
  </si>
  <si>
    <r>
      <rPr>
        <sz val="7"/>
        <rFont val="Tahoma"/>
        <family val="2"/>
      </rPr>
      <t>kg</t>
    </r>
  </si>
  <si>
    <r>
      <rPr>
        <sz val="7"/>
        <rFont val="Tahoma"/>
        <family val="2"/>
      </rPr>
      <t>7,50</t>
    </r>
  </si>
  <si>
    <r>
      <rPr>
        <b/>
        <sz val="7"/>
        <rFont val="Tahoma"/>
        <family val="2"/>
      </rPr>
      <t>Mortero 1:3 Producido en Obra</t>
    </r>
  </si>
  <si>
    <r>
      <rPr>
        <sz val="7"/>
        <rFont val="Tahoma"/>
        <family val="2"/>
      </rPr>
      <t>450,00</t>
    </r>
  </si>
  <si>
    <r>
      <rPr>
        <sz val="7"/>
        <rFont val="Tahoma"/>
        <family val="2"/>
      </rPr>
      <t>$              1.250</t>
    </r>
  </si>
  <si>
    <r>
      <rPr>
        <sz val="7"/>
        <rFont val="Tahoma"/>
        <family val="2"/>
      </rPr>
      <t>$                   562.500</t>
    </r>
  </si>
  <si>
    <r>
      <rPr>
        <sz val="7"/>
        <rFont val="Tahoma"/>
        <family val="2"/>
      </rPr>
      <t>$          342.720</t>
    </r>
  </si>
  <si>
    <r>
      <rPr>
        <sz val="7"/>
        <rFont val="Tahoma"/>
        <family val="2"/>
      </rPr>
      <t>$                   342.720</t>
    </r>
  </si>
  <si>
    <r>
      <rPr>
        <sz val="7"/>
        <rFont val="Tahoma"/>
        <family val="2"/>
      </rPr>
      <t>0,00</t>
    </r>
  </si>
  <si>
    <r>
      <rPr>
        <sz val="7"/>
        <rFont val="Tahoma"/>
        <family val="2"/>
      </rPr>
      <t>$          380.800</t>
    </r>
  </si>
  <si>
    <r>
      <rPr>
        <sz val="7"/>
        <rFont val="Tahoma"/>
        <family val="2"/>
      </rPr>
      <t>$                              -</t>
    </r>
  </si>
  <si>
    <r>
      <rPr>
        <sz val="7"/>
        <rFont val="Tahoma"/>
        <family val="2"/>
      </rPr>
      <t>0,19</t>
    </r>
  </si>
  <si>
    <r>
      <rPr>
        <sz val="7"/>
        <rFont val="Tahoma"/>
        <family val="2"/>
      </rPr>
      <t>$            50.500</t>
    </r>
  </si>
  <si>
    <r>
      <rPr>
        <sz val="7"/>
        <rFont val="Tahoma"/>
        <family val="2"/>
      </rPr>
      <t>$                       9.595</t>
    </r>
  </si>
  <si>
    <r>
      <rPr>
        <b/>
        <sz val="7"/>
        <rFont val="Tahoma"/>
        <family val="2"/>
      </rPr>
      <t>$                  914.815</t>
    </r>
  </si>
  <si>
    <r>
      <rPr>
        <b/>
        <sz val="7"/>
        <rFont val="Tahoma"/>
        <family val="2"/>
      </rPr>
      <t>Mortero 1:5 Producido en Obra</t>
    </r>
  </si>
  <si>
    <r>
      <rPr>
        <sz val="7"/>
        <rFont val="Tahoma"/>
        <family val="2"/>
      </rPr>
      <t>302,00</t>
    </r>
  </si>
  <si>
    <r>
      <rPr>
        <sz val="7"/>
        <rFont val="Tahoma"/>
        <family val="2"/>
      </rPr>
      <t>$                   377.500</t>
    </r>
  </si>
  <si>
    <r>
      <rPr>
        <sz val="7"/>
        <rFont val="Tahoma"/>
        <family val="2"/>
      </rPr>
      <t>1,20</t>
    </r>
  </si>
  <si>
    <r>
      <rPr>
        <sz val="7"/>
        <rFont val="Tahoma"/>
        <family val="2"/>
      </rPr>
      <t>$                   411.264</t>
    </r>
  </si>
  <si>
    <r>
      <rPr>
        <b/>
        <sz val="7"/>
        <rFont val="Tahoma"/>
        <family val="2"/>
      </rPr>
      <t>$                  798.359</t>
    </r>
  </si>
  <si>
    <r>
      <rPr>
        <b/>
        <sz val="7"/>
        <rFont val="Tahoma"/>
        <family val="2"/>
      </rPr>
      <t>Mortero 1:4 Producido en Obra</t>
    </r>
  </si>
  <si>
    <r>
      <rPr>
        <sz val="7"/>
        <rFont val="Tahoma"/>
        <family val="2"/>
      </rPr>
      <t>364,00</t>
    </r>
  </si>
  <si>
    <r>
      <rPr>
        <sz val="7"/>
        <rFont val="Tahoma"/>
        <family val="2"/>
      </rPr>
      <t>$                   455.000</t>
    </r>
  </si>
  <si>
    <r>
      <rPr>
        <sz val="7"/>
        <rFont val="Tahoma"/>
        <family val="2"/>
      </rPr>
      <t>1,16</t>
    </r>
  </si>
  <si>
    <r>
      <rPr>
        <sz val="7"/>
        <rFont val="Tahoma"/>
        <family val="2"/>
      </rPr>
      <t>$                   397.555</t>
    </r>
  </si>
  <si>
    <r>
      <rPr>
        <b/>
        <sz val="7"/>
        <rFont val="Tahoma"/>
        <family val="2"/>
      </rPr>
      <t>$                  862.150</t>
    </r>
  </si>
  <si>
    <r>
      <rPr>
        <b/>
        <sz val="7"/>
        <rFont val="Tahoma"/>
        <family val="2"/>
      </rPr>
      <t>Concreto Clase II Impermeabilizado(21Mpa-3000 psi) Producido en Obra</t>
    </r>
  </si>
  <si>
    <r>
      <rPr>
        <sz val="7"/>
        <rFont val="Tahoma"/>
        <family val="2"/>
      </rPr>
      <t>$                   437.500</t>
    </r>
  </si>
  <si>
    <r>
      <rPr>
        <sz val="7"/>
        <rFont val="Tahoma"/>
        <family val="2"/>
      </rPr>
      <t>$                   191.923</t>
    </r>
  </si>
  <si>
    <r>
      <rPr>
        <sz val="7"/>
        <rFont val="Tahoma"/>
        <family val="2"/>
      </rPr>
      <t>$                   319.872</t>
    </r>
  </si>
  <si>
    <r>
      <rPr>
        <sz val="7"/>
        <rFont val="Tahoma"/>
        <family val="2"/>
      </rPr>
      <t>$                       8.585</t>
    </r>
  </si>
  <si>
    <r>
      <rPr>
        <sz val="7"/>
        <rFont val="Tahoma"/>
        <family val="2"/>
      </rPr>
      <t>10,50</t>
    </r>
  </si>
  <si>
    <r>
      <rPr>
        <sz val="7"/>
        <rFont val="Tahoma"/>
        <family val="2"/>
      </rPr>
      <t>17.115</t>
    </r>
  </si>
  <si>
    <r>
      <rPr>
        <sz val="7"/>
        <rFont val="Tahoma"/>
        <family val="2"/>
      </rPr>
      <t>$                   179.708</t>
    </r>
  </si>
  <si>
    <r>
      <rPr>
        <b/>
        <sz val="7"/>
        <rFont val="Tahoma"/>
        <family val="2"/>
      </rPr>
      <t>$              1.137.588</t>
    </r>
  </si>
  <si>
    <r>
      <rPr>
        <b/>
        <sz val="7"/>
        <rFont val="Tahoma"/>
        <family val="2"/>
      </rPr>
      <t>Concreto Clase I Impermeabilizado(28Mpa-4000 psi) Producido en Obra</t>
    </r>
  </si>
  <si>
    <r>
      <rPr>
        <sz val="7"/>
        <rFont val="Tahoma"/>
        <family val="2"/>
      </rPr>
      <t>$                   229.622</t>
    </r>
  </si>
  <si>
    <r>
      <rPr>
        <sz val="7"/>
        <rFont val="Tahoma"/>
        <family val="2"/>
      </rPr>
      <t>$                   255.136</t>
    </r>
  </si>
  <si>
    <r>
      <rPr>
        <sz val="7"/>
        <rFont val="Tahoma"/>
        <family val="2"/>
      </rPr>
      <t>13,50</t>
    </r>
  </si>
  <si>
    <r>
      <rPr>
        <sz val="7"/>
        <rFont val="Tahoma"/>
        <family val="2"/>
      </rPr>
      <t>$                   231.053</t>
    </r>
  </si>
  <si>
    <r>
      <rPr>
        <b/>
        <sz val="7"/>
        <rFont val="Tahoma"/>
        <family val="2"/>
      </rPr>
      <t>$              1.286.896</t>
    </r>
  </si>
  <si>
    <r>
      <rPr>
        <b/>
        <sz val="7"/>
        <rFont val="Tahoma"/>
        <family val="2"/>
      </rPr>
      <t>Concreto 17,5 Mpa (2500 psi) Producido en Obra</t>
    </r>
  </si>
  <si>
    <r>
      <rPr>
        <sz val="7"/>
        <rFont val="Tahoma"/>
        <family val="2"/>
      </rPr>
      <t>270,00</t>
    </r>
  </si>
  <si>
    <r>
      <rPr>
        <sz val="7"/>
        <rFont val="Tahoma"/>
        <family val="2"/>
      </rPr>
      <t>$                   337.500</t>
    </r>
  </si>
  <si>
    <r>
      <rPr>
        <sz val="7"/>
        <rFont val="Tahoma"/>
        <family val="2"/>
      </rPr>
      <t>0,89</t>
    </r>
  </si>
  <si>
    <r>
      <rPr>
        <sz val="7"/>
        <rFont val="Tahoma"/>
        <family val="2"/>
      </rPr>
      <t>$                   338.912</t>
    </r>
  </si>
  <si>
    <r>
      <rPr>
        <b/>
        <sz val="7"/>
        <rFont val="Tahoma"/>
        <family val="2"/>
      </rPr>
      <t>$                  876.920</t>
    </r>
  </si>
  <si>
    <r>
      <rPr>
        <b/>
        <sz val="7"/>
        <rFont val="Tahoma"/>
        <family val="2"/>
      </rPr>
      <t>Concreto f'c=245 Kg/cm²  (3500 psi) Producido en Obra</t>
    </r>
  </si>
  <si>
    <r>
      <rPr>
        <sz val="7"/>
        <rFont val="Tahoma"/>
        <family val="2"/>
      </rPr>
      <t>400,00</t>
    </r>
  </si>
  <si>
    <r>
      <rPr>
        <sz val="7"/>
        <rFont val="Tahoma"/>
        <family val="2"/>
      </rPr>
      <t>$                   500.000</t>
    </r>
  </si>
  <si>
    <r>
      <rPr>
        <sz val="7"/>
        <rFont val="Tahoma"/>
        <family val="2"/>
      </rPr>
      <t>0,60</t>
    </r>
  </si>
  <si>
    <r>
      <rPr>
        <sz val="7"/>
        <rFont val="Tahoma"/>
        <family val="2"/>
      </rPr>
      <t>$                   205.632</t>
    </r>
  </si>
  <si>
    <r>
      <rPr>
        <sz val="7"/>
        <rFont val="Tahoma"/>
        <family val="2"/>
      </rPr>
      <t>0,76</t>
    </r>
  </si>
  <si>
    <r>
      <rPr>
        <sz val="7"/>
        <rFont val="Tahoma"/>
        <family val="2"/>
      </rPr>
      <t>$                   289.408</t>
    </r>
  </si>
  <si>
    <r>
      <rPr>
        <b/>
        <sz val="7"/>
        <rFont val="Tahoma"/>
        <family val="2"/>
      </rPr>
      <t>$              1.003.625</t>
    </r>
  </si>
  <si>
    <r>
      <rPr>
        <b/>
        <sz val="8.5"/>
        <rFont val="Tahoma"/>
        <family val="2"/>
      </rPr>
      <t>PRESUPUESTO - PLAN DE MANEJO AMBIENTAL</t>
    </r>
  </si>
  <si>
    <r>
      <rPr>
        <b/>
        <sz val="8.5"/>
        <rFont val="Tahoma"/>
        <family val="2"/>
      </rPr>
      <t>CONSTRUCCIÓN DE PLANTA DE TRATAMIENTO DE AGUA POTABLE CON CAPACIDAD DE PRODUCCIÓN DE 500 M3/DÍA EN EL CORREGIMIENTO DE BUENOS AIRES, MUNICIPIO DE  URIBIA - GUAJIRA.</t>
    </r>
  </si>
  <si>
    <r>
      <rPr>
        <b/>
        <sz val="8.5"/>
        <rFont val="Tahoma"/>
        <family val="2"/>
      </rPr>
      <t>ITEM</t>
    </r>
  </si>
  <si>
    <r>
      <rPr>
        <b/>
        <sz val="8.5"/>
        <rFont val="Tahoma"/>
        <family val="2"/>
      </rPr>
      <t>DESCRIPCION</t>
    </r>
  </si>
  <si>
    <r>
      <rPr>
        <b/>
        <sz val="8.5"/>
        <rFont val="Tahoma"/>
        <family val="2"/>
      </rPr>
      <t>UNIDAD</t>
    </r>
  </si>
  <si>
    <r>
      <rPr>
        <b/>
        <sz val="8.5"/>
        <rFont val="Tahoma"/>
        <family val="2"/>
      </rPr>
      <t>CANTIDAD</t>
    </r>
  </si>
  <si>
    <r>
      <rPr>
        <b/>
        <sz val="8.5"/>
        <rFont val="Tahoma"/>
        <family val="2"/>
      </rPr>
      <t xml:space="preserve">VALOR
</t>
    </r>
    <r>
      <rPr>
        <b/>
        <sz val="8.5"/>
        <rFont val="Tahoma"/>
        <family val="2"/>
      </rPr>
      <t>UNITARIO</t>
    </r>
  </si>
  <si>
    <r>
      <rPr>
        <b/>
        <sz val="8.5"/>
        <rFont val="Tahoma"/>
        <family val="2"/>
      </rPr>
      <t>VALOR TOTAL</t>
    </r>
  </si>
  <si>
    <r>
      <rPr>
        <b/>
        <sz val="8.5"/>
        <rFont val="Tahoma"/>
        <family val="2"/>
      </rPr>
      <t>1</t>
    </r>
  </si>
  <si>
    <r>
      <rPr>
        <b/>
        <sz val="8.5"/>
        <rFont val="Tahoma"/>
        <family val="2"/>
      </rPr>
      <t>PROGRAMAS DEL MEDIO ABIOTICO</t>
    </r>
  </si>
  <si>
    <r>
      <rPr>
        <b/>
        <sz val="8.5"/>
        <rFont val="Tahoma"/>
        <family val="2"/>
      </rPr>
      <t>$     18.350.000,00</t>
    </r>
  </si>
  <si>
    <r>
      <rPr>
        <sz val="8.5"/>
        <rFont val="Tahoma"/>
        <family val="2"/>
      </rPr>
      <t>1,1</t>
    </r>
  </si>
  <si>
    <r>
      <rPr>
        <sz val="8.5"/>
        <rFont val="Tahoma"/>
        <family val="2"/>
      </rPr>
      <t xml:space="preserve">Manejo y disposicion de Residuos
</t>
    </r>
    <r>
      <rPr>
        <sz val="8.5"/>
        <rFont val="Tahoma"/>
        <family val="2"/>
      </rPr>
      <t>liquidos</t>
    </r>
  </si>
  <si>
    <r>
      <rPr>
        <sz val="8.5"/>
        <rFont val="Tahoma"/>
        <family val="2"/>
      </rPr>
      <t>und</t>
    </r>
  </si>
  <si>
    <r>
      <rPr>
        <sz val="8.5"/>
        <rFont val="Tahoma"/>
        <family val="2"/>
      </rPr>
      <t>$        900.000,00</t>
    </r>
  </si>
  <si>
    <r>
      <rPr>
        <sz val="8.5"/>
        <rFont val="Tahoma"/>
        <family val="2"/>
      </rPr>
      <t>$          2.700.000,00</t>
    </r>
  </si>
  <si>
    <r>
      <rPr>
        <sz val="8.5"/>
        <rFont val="Tahoma"/>
        <family val="2"/>
      </rPr>
      <t>1,2</t>
    </r>
  </si>
  <si>
    <r>
      <rPr>
        <sz val="8.5"/>
        <rFont val="Tahoma"/>
        <family val="2"/>
      </rPr>
      <t>Manejo y disposicion de Residuos Solidos</t>
    </r>
  </si>
  <si>
    <r>
      <rPr>
        <sz val="8.5"/>
        <rFont val="Tahoma"/>
        <family val="2"/>
      </rPr>
      <t>$     3.200.000,00</t>
    </r>
  </si>
  <si>
    <r>
      <rPr>
        <sz val="8.5"/>
        <rFont val="Tahoma"/>
        <family val="2"/>
      </rPr>
      <t>$          9.600.000,00</t>
    </r>
  </si>
  <si>
    <r>
      <rPr>
        <sz val="8.5"/>
        <rFont val="Tahoma"/>
        <family val="2"/>
      </rPr>
      <t>1,3</t>
    </r>
  </si>
  <si>
    <r>
      <rPr>
        <sz val="8.5"/>
        <rFont val="Tahoma"/>
        <family val="2"/>
      </rPr>
      <t xml:space="preserve">Kit antiderrame incluye pala antichispa,
</t>
    </r>
    <r>
      <rPr>
        <sz val="8.5"/>
        <rFont val="Tahoma"/>
        <family val="2"/>
      </rPr>
      <t>barreras de contención, paños oleofilicos, almohadillas absorbentes y desengrasante biodegradable. (para el campamento)</t>
    </r>
  </si>
  <si>
    <r>
      <rPr>
        <sz val="8.5"/>
        <rFont val="Tahoma"/>
        <family val="2"/>
      </rPr>
      <t>$        950.000,00</t>
    </r>
  </si>
  <si>
    <r>
      <rPr>
        <sz val="8.5"/>
        <rFont val="Tahoma"/>
        <family val="2"/>
      </rPr>
      <t>$            950.000,00</t>
    </r>
  </si>
  <si>
    <r>
      <rPr>
        <sz val="8.5"/>
        <rFont val="Tahoma"/>
        <family val="2"/>
      </rPr>
      <t>1,4</t>
    </r>
  </si>
  <si>
    <r>
      <rPr>
        <sz val="8.5"/>
        <rFont val="Tahoma"/>
        <family val="2"/>
      </rPr>
      <t xml:space="preserve">Limpieza general (Incluye: Escobas con cerdas firmes, Carretillas Buggy, Palas y
</t>
    </r>
    <r>
      <rPr>
        <sz val="8.5"/>
        <rFont val="Tahoma"/>
        <family val="2"/>
      </rPr>
      <t>Cepillos para barrido de calles)</t>
    </r>
  </si>
  <si>
    <r>
      <rPr>
        <sz val="8.5"/>
        <rFont val="Tahoma"/>
        <family val="2"/>
      </rPr>
      <t>$        850.000,00</t>
    </r>
  </si>
  <si>
    <r>
      <rPr>
        <sz val="8.5"/>
        <rFont val="Tahoma"/>
        <family val="2"/>
      </rPr>
      <t>$          5.100.000,00</t>
    </r>
  </si>
  <si>
    <r>
      <rPr>
        <b/>
        <sz val="8.5"/>
        <rFont val="Tahoma"/>
        <family val="2"/>
      </rPr>
      <t>2</t>
    </r>
  </si>
  <si>
    <r>
      <rPr>
        <b/>
        <sz val="8.5"/>
        <rFont val="Tahoma"/>
        <family val="2"/>
      </rPr>
      <t>PROGRAMAS DEL MEDIO SOCIOECONOMICO</t>
    </r>
  </si>
  <si>
    <r>
      <rPr>
        <b/>
        <sz val="8.5"/>
        <rFont val="Tahoma"/>
        <family val="2"/>
      </rPr>
      <t>$        7.700.000,00</t>
    </r>
  </si>
  <si>
    <r>
      <rPr>
        <sz val="8.5"/>
        <rFont val="Tahoma"/>
        <family val="2"/>
      </rPr>
      <t>2,1</t>
    </r>
  </si>
  <si>
    <r>
      <rPr>
        <sz val="8.5"/>
        <rFont val="Tahoma"/>
        <family val="2"/>
      </rPr>
      <t xml:space="preserve">Canecas rotuladas según código de
</t>
    </r>
    <r>
      <rPr>
        <sz val="8.5"/>
        <rFont val="Tahoma"/>
        <family val="2"/>
      </rPr>
      <t>colores para disposición de residuos</t>
    </r>
  </si>
  <si>
    <r>
      <rPr>
        <sz val="8.5"/>
        <rFont val="Tahoma"/>
        <family val="2"/>
      </rPr>
      <t>$          85.000,00</t>
    </r>
  </si>
  <si>
    <r>
      <rPr>
        <sz val="8.5"/>
        <rFont val="Tahoma"/>
        <family val="2"/>
      </rPr>
      <t>$            680.000,00</t>
    </r>
  </si>
  <si>
    <r>
      <rPr>
        <sz val="8.5"/>
        <rFont val="Tahoma"/>
        <family val="2"/>
      </rPr>
      <t>2,2</t>
    </r>
  </si>
  <si>
    <r>
      <rPr>
        <sz val="8.5"/>
        <rFont val="Tahoma"/>
        <family val="2"/>
      </rPr>
      <t xml:space="preserve">Reuniones informativas con la
</t>
    </r>
    <r>
      <rPr>
        <sz val="8.5"/>
        <rFont val="Tahoma"/>
        <family val="2"/>
      </rPr>
      <t>comunidad</t>
    </r>
  </si>
  <si>
    <r>
      <rPr>
        <sz val="8.5"/>
        <rFont val="Tahoma"/>
        <family val="2"/>
      </rPr>
      <t>$        830.000,00</t>
    </r>
  </si>
  <si>
    <r>
      <rPr>
        <sz val="8.5"/>
        <rFont val="Tahoma"/>
        <family val="2"/>
      </rPr>
      <t>$          3.320.000,00</t>
    </r>
  </si>
  <si>
    <r>
      <rPr>
        <sz val="8.5"/>
        <rFont val="Tahoma"/>
        <family val="2"/>
      </rPr>
      <t>2,3</t>
    </r>
  </si>
  <si>
    <r>
      <rPr>
        <sz val="8.5"/>
        <rFont val="Tahoma"/>
        <family val="2"/>
      </rPr>
      <t>Cuñas radiales</t>
    </r>
  </si>
  <si>
    <r>
      <rPr>
        <sz val="8.5"/>
        <rFont val="Tahoma"/>
        <family val="2"/>
      </rPr>
      <t>$        370.000,00</t>
    </r>
  </si>
  <si>
    <r>
      <rPr>
        <sz val="8.5"/>
        <rFont val="Tahoma"/>
        <family val="2"/>
      </rPr>
      <t>$          3.700.000,00</t>
    </r>
  </si>
  <si>
    <r>
      <rPr>
        <b/>
        <sz val="8.5"/>
        <rFont val="Tahoma"/>
        <family val="2"/>
      </rPr>
      <t>3</t>
    </r>
  </si>
  <si>
    <r>
      <rPr>
        <b/>
        <sz val="8.5"/>
        <rFont val="Tahoma"/>
        <family val="2"/>
      </rPr>
      <t>PERSONAL PROFESIONAL</t>
    </r>
  </si>
  <si>
    <r>
      <rPr>
        <b/>
        <sz val="8.5"/>
        <rFont val="Tahoma"/>
        <family val="2"/>
      </rPr>
      <t>$    36.289.750,00</t>
    </r>
  </si>
  <si>
    <r>
      <rPr>
        <sz val="8.5"/>
        <rFont val="Tahoma"/>
        <family val="2"/>
      </rPr>
      <t>3,3</t>
    </r>
  </si>
  <si>
    <r>
      <rPr>
        <sz val="8.5"/>
        <rFont val="Tahoma"/>
        <family val="2"/>
      </rPr>
      <t xml:space="preserve">Auxiliar de ingenieria del Area Ambiental
</t>
    </r>
    <r>
      <rPr>
        <sz val="8.5"/>
        <rFont val="Tahoma"/>
        <family val="2"/>
      </rPr>
      <t>(incluye prestaciones)</t>
    </r>
  </si>
  <si>
    <r>
      <rPr>
        <sz val="8.5"/>
        <rFont val="Tahoma"/>
        <family val="2"/>
      </rPr>
      <t>$     3.628.975,00</t>
    </r>
  </si>
  <si>
    <r>
      <rPr>
        <sz val="8.5"/>
        <rFont val="Tahoma"/>
        <family val="2"/>
      </rPr>
      <t>$        36.289.750,00</t>
    </r>
  </si>
  <si>
    <r>
      <rPr>
        <b/>
        <sz val="8.5"/>
        <rFont val="Tahoma"/>
        <family val="2"/>
      </rPr>
      <t>VALOR TOTAL PMA</t>
    </r>
  </si>
  <si>
    <r>
      <rPr>
        <b/>
        <sz val="8.5"/>
        <rFont val="Tahoma"/>
        <family val="2"/>
      </rPr>
      <t>$     62.339.750,00</t>
    </r>
  </si>
  <si>
    <r>
      <rPr>
        <sz val="8.5"/>
        <rFont val="Tahoma"/>
        <family val="2"/>
      </rPr>
      <t>Profesional Responsable:</t>
    </r>
  </si>
  <si>
    <r>
      <rPr>
        <b/>
        <sz val="7.5"/>
        <rFont val="Calibri"/>
        <family val="1"/>
      </rPr>
      <t xml:space="preserve">ING. YANKAINE PIMIENTA ARISMENDY
</t>
    </r>
    <r>
      <rPr>
        <b/>
        <sz val="7.5"/>
        <rFont val="Calibri"/>
        <family val="1"/>
      </rPr>
      <t>SECRETARIA DE OBRAS PUBLICAS</t>
    </r>
  </si>
  <si>
    <r>
      <rPr>
        <sz val="6.5"/>
        <rFont val="Arial MT"/>
        <family val="2"/>
      </rPr>
      <t>PRESUPUESTO DE IMPLEMENTACIÓN, SEGUIMIENTO, MANTENIMIENTO Y CONTROL DE PROTOCOLO DE BIOSEGURIDAD COVID-19</t>
    </r>
  </si>
  <si>
    <r>
      <rPr>
        <sz val="6.5"/>
        <rFont val="Arial MT"/>
        <family val="2"/>
      </rPr>
      <t xml:space="preserve">ACCION DEL
</t>
    </r>
    <r>
      <rPr>
        <sz val="6.5"/>
        <rFont val="Arial MT"/>
        <family val="2"/>
      </rPr>
      <t>PROTOOCLO</t>
    </r>
  </si>
  <si>
    <r>
      <rPr>
        <sz val="6.5"/>
        <rFont val="Arial MT"/>
        <family val="2"/>
      </rPr>
      <t>PRODUCTO</t>
    </r>
  </si>
  <si>
    <r>
      <rPr>
        <sz val="6.5"/>
        <rFont val="Arial MT"/>
        <family val="2"/>
      </rPr>
      <t>UNIDAD</t>
    </r>
  </si>
  <si>
    <r>
      <rPr>
        <sz val="6.5"/>
        <rFont val="Arial MT"/>
        <family val="2"/>
      </rPr>
      <t xml:space="preserve">CANTIDAD/
</t>
    </r>
    <r>
      <rPr>
        <sz val="6.5"/>
        <rFont val="Arial MT"/>
        <family val="2"/>
      </rPr>
      <t>MES</t>
    </r>
  </si>
  <si>
    <r>
      <rPr>
        <sz val="6.5"/>
        <rFont val="Arial MT"/>
        <family val="2"/>
      </rPr>
      <t>DURACION</t>
    </r>
  </si>
  <si>
    <r>
      <rPr>
        <sz val="6.5"/>
        <rFont val="Arial MT"/>
        <family val="2"/>
      </rPr>
      <t xml:space="preserve">VALOR
</t>
    </r>
    <r>
      <rPr>
        <sz val="6.5"/>
        <rFont val="Arial MT"/>
        <family val="2"/>
      </rPr>
      <t>UNITARIO</t>
    </r>
  </si>
  <si>
    <r>
      <rPr>
        <sz val="6.5"/>
        <rFont val="Arial MT"/>
        <family val="2"/>
      </rPr>
      <t>VALOR TOTAL</t>
    </r>
  </si>
  <si>
    <r>
      <rPr>
        <sz val="6.5"/>
        <rFont val="Arial MT"/>
        <family val="2"/>
      </rPr>
      <t>1. PERSONAL</t>
    </r>
  </si>
  <si>
    <r>
      <rPr>
        <sz val="6.5"/>
        <rFont val="Arial MT"/>
        <family val="2"/>
      </rPr>
      <t>Control y seguimento</t>
    </r>
  </si>
  <si>
    <r>
      <rPr>
        <sz val="6.5"/>
        <rFont val="Arial MT"/>
        <family val="2"/>
      </rPr>
      <t>Supervisor (Uno en cada frente de trabajo)</t>
    </r>
  </si>
  <si>
    <r>
      <rPr>
        <sz val="6.5"/>
        <rFont val="Arial MT"/>
        <family val="2"/>
      </rPr>
      <t>MES</t>
    </r>
  </si>
  <si>
    <r>
      <rPr>
        <sz val="6.5"/>
        <rFont val="Arial MT"/>
        <family val="2"/>
      </rPr>
      <t>10,0</t>
    </r>
  </si>
  <si>
    <r>
      <rPr>
        <sz val="6.5"/>
        <rFont val="Arial MT"/>
        <family val="2"/>
      </rPr>
      <t>3.628.975</t>
    </r>
  </si>
  <si>
    <r>
      <rPr>
        <sz val="6.5"/>
        <rFont val="Arial MT"/>
        <family val="2"/>
      </rPr>
      <t>36.289.750</t>
    </r>
  </si>
  <si>
    <r>
      <rPr>
        <sz val="6.5"/>
        <rFont val="Arial MT"/>
        <family val="2"/>
      </rPr>
      <t>SUB-TOTAL</t>
    </r>
  </si>
  <si>
    <r>
      <rPr>
        <sz val="6.5"/>
        <rFont val="Arial MT"/>
        <family val="2"/>
      </rPr>
      <t>2. CONSUMIBLES</t>
    </r>
  </si>
  <si>
    <r>
      <rPr>
        <sz val="6.5"/>
        <rFont val="Arial MT"/>
        <family val="2"/>
      </rPr>
      <t>Protección y limpieza</t>
    </r>
  </si>
  <si>
    <r>
      <rPr>
        <sz val="6.5"/>
        <rFont val="Arial MT"/>
        <family val="2"/>
      </rPr>
      <t>Alcohol Antiseptico</t>
    </r>
  </si>
  <si>
    <r>
      <rPr>
        <sz val="6.5"/>
        <rFont val="Arial MT"/>
        <family val="2"/>
      </rPr>
      <t>Litro</t>
    </r>
  </si>
  <si>
    <r>
      <rPr>
        <sz val="6.5"/>
        <rFont val="Arial MT"/>
        <family val="2"/>
      </rPr>
      <t>2.912.500</t>
    </r>
  </si>
  <si>
    <r>
      <rPr>
        <sz val="6.5"/>
        <rFont val="Arial MT"/>
        <family val="2"/>
      </rPr>
      <t>Jabón líquido</t>
    </r>
  </si>
  <si>
    <r>
      <rPr>
        <sz val="6.5"/>
        <rFont val="Arial MT"/>
        <family val="2"/>
      </rPr>
      <t>Caja de toallas de papel</t>
    </r>
  </si>
  <si>
    <r>
      <rPr>
        <sz val="6.5"/>
        <rFont val="Arial MT"/>
        <family val="2"/>
      </rPr>
      <t>UND</t>
    </r>
  </si>
  <si>
    <r>
      <rPr>
        <sz val="6.5"/>
        <rFont val="Arial MT"/>
        <family val="2"/>
      </rPr>
      <t>1.258.200</t>
    </r>
  </si>
  <si>
    <r>
      <rPr>
        <sz val="6.5"/>
        <rFont val="Arial MT"/>
        <family val="2"/>
      </rPr>
      <t>$ 4.435.738</t>
    </r>
  </si>
  <si>
    <r>
      <rPr>
        <sz val="6.5"/>
        <rFont val="Arial MT"/>
        <family val="2"/>
      </rPr>
      <t>3. EQUIPOS Y</t>
    </r>
  </si>
  <si>
    <r>
      <rPr>
        <sz val="6.5"/>
        <rFont val="Arial MT"/>
        <family val="2"/>
      </rPr>
      <t>Lavado de manos</t>
    </r>
  </si>
  <si>
    <r>
      <rPr>
        <sz val="6.5"/>
        <rFont val="Arial MT"/>
        <family val="2"/>
      </rPr>
      <t>Lavamanos acero inoxidable Incluye tuberia</t>
    </r>
  </si>
  <si>
    <r>
      <rPr>
        <sz val="6.5"/>
        <rFont val="Arial MT"/>
        <family val="2"/>
      </rPr>
      <t>Toma de temperatura</t>
    </r>
  </si>
  <si>
    <r>
      <rPr>
        <sz val="6.5"/>
        <rFont val="Arial MT"/>
        <family val="2"/>
      </rPr>
      <t>Termometro Infrarrojo</t>
    </r>
  </si>
  <si>
    <r>
      <rPr>
        <sz val="6.5"/>
        <rFont val="Arial MT"/>
        <family val="2"/>
      </rPr>
      <t>Desinfección con</t>
    </r>
  </si>
  <si>
    <r>
      <rPr>
        <sz val="6.5"/>
        <rFont val="Arial MT"/>
        <family val="2"/>
      </rPr>
      <t>Bomba Aspersora de espalda</t>
    </r>
  </si>
  <si>
    <r>
      <rPr>
        <sz val="6.5"/>
        <rFont val="Arial MT"/>
        <family val="2"/>
      </rPr>
      <t>$ 1.654.300</t>
    </r>
  </si>
  <si>
    <r>
      <rPr>
        <sz val="6.5"/>
        <rFont val="Arial MT"/>
        <family val="2"/>
      </rPr>
      <t>VALOR TOTAL  (PAPSO)</t>
    </r>
  </si>
  <si>
    <r>
      <rPr>
        <sz val="6.5"/>
        <rFont val="Arial MT"/>
        <family val="2"/>
      </rPr>
      <t>$ 42.379.788</t>
    </r>
  </si>
  <si>
    <r>
      <rPr>
        <b/>
        <sz val="4.5"/>
        <rFont val="Tahoma"/>
        <family val="2"/>
      </rPr>
      <t>CONSTRUCCIÓN DE PLANTA DE TRATAMIENTO DE AGUA POTABLE CON CAPACIDAD DE PRODUCCIÓN DE 500 M3/DÍA EN EL CORREGIMIENTO DE BUENOS AIRES, MUNICIPIO DE URIBIA - GUAJIRA.</t>
    </r>
  </si>
  <si>
    <r>
      <rPr>
        <b/>
        <sz val="4"/>
        <rFont val="Tahoma"/>
        <family val="2"/>
      </rPr>
      <t>COSTOS DIRECTOS DEL PROYECTO</t>
    </r>
  </si>
  <si>
    <r>
      <rPr>
        <sz val="4"/>
        <rFont val="Tahoma"/>
        <family val="2"/>
      </rPr>
      <t>$          3.740.625.228,61</t>
    </r>
  </si>
  <si>
    <r>
      <rPr>
        <b/>
        <sz val="4"/>
        <rFont val="Tahoma"/>
        <family val="2"/>
      </rPr>
      <t>ACTIVIDADES COMPLEMENTARIAS</t>
    </r>
  </si>
  <si>
    <r>
      <rPr>
        <sz val="4"/>
        <rFont val="Tahoma"/>
        <family val="2"/>
      </rPr>
      <t>$               65.917.630,00</t>
    </r>
  </si>
  <si>
    <r>
      <rPr>
        <b/>
        <sz val="4"/>
        <rFont val="Tahoma"/>
        <family val="2"/>
      </rPr>
      <t>COSTOS TOTALES DEL PROYECTO (EJECUCION DE OBRAS)</t>
    </r>
  </si>
  <si>
    <r>
      <rPr>
        <b/>
        <sz val="4"/>
        <rFont val="Tahoma"/>
        <family val="2"/>
      </rPr>
      <t>$      4.947.433.552,61</t>
    </r>
  </si>
  <si>
    <r>
      <rPr>
        <b/>
        <sz val="4"/>
        <rFont val="Tahoma"/>
        <family val="2"/>
      </rPr>
      <t>COSTOS INDIRECTOS</t>
    </r>
  </si>
  <si>
    <r>
      <rPr>
        <b/>
        <sz val="4"/>
        <rFont val="Tahoma"/>
        <family val="2"/>
      </rPr>
      <t>PORCENTAJE</t>
    </r>
  </si>
  <si>
    <r>
      <rPr>
        <b/>
        <sz val="4"/>
        <rFont val="Tahoma"/>
        <family val="2"/>
      </rPr>
      <t>A. GASTOS DE ADMINISTRACION</t>
    </r>
  </si>
  <si>
    <r>
      <rPr>
        <sz val="4"/>
        <rFont val="Tahoma"/>
        <family val="2"/>
      </rPr>
      <t>25,50%</t>
    </r>
  </si>
  <si>
    <r>
      <rPr>
        <b/>
        <sz val="4"/>
        <rFont val="Tahoma"/>
        <family val="2"/>
      </rPr>
      <t>$         953.859.433,00</t>
    </r>
  </si>
  <si>
    <r>
      <rPr>
        <b/>
        <sz val="4"/>
        <rFont val="Tahoma"/>
        <family val="2"/>
      </rPr>
      <t>B. IMPREVISTOS</t>
    </r>
  </si>
  <si>
    <r>
      <rPr>
        <sz val="4"/>
        <rFont val="Tahoma"/>
        <family val="2"/>
      </rPr>
      <t>1,00%</t>
    </r>
  </si>
  <si>
    <r>
      <rPr>
        <b/>
        <sz val="4"/>
        <rFont val="Tahoma"/>
        <family val="2"/>
      </rPr>
      <t>$           37.406.252,00</t>
    </r>
  </si>
  <si>
    <r>
      <rPr>
        <b/>
        <sz val="4"/>
        <rFont val="Tahoma"/>
        <family val="2"/>
      </rPr>
      <t>C. UTILIDAD</t>
    </r>
  </si>
  <si>
    <r>
      <rPr>
        <sz val="4"/>
        <rFont val="Tahoma"/>
        <family val="2"/>
      </rPr>
      <t>4,00%</t>
    </r>
  </si>
  <si>
    <r>
      <rPr>
        <b/>
        <sz val="4"/>
        <rFont val="Tahoma"/>
        <family val="2"/>
      </rPr>
      <t>$         149.625.009,00</t>
    </r>
  </si>
  <si>
    <r>
      <rPr>
        <b/>
        <sz val="4"/>
        <rFont val="Tahoma"/>
        <family val="2"/>
      </rPr>
      <t>TOTAL AIU = (A + B + C)</t>
    </r>
  </si>
  <si>
    <r>
      <rPr>
        <b/>
        <sz val="4"/>
        <rFont val="Tahoma"/>
        <family val="2"/>
      </rPr>
      <t>30,50%</t>
    </r>
  </si>
  <si>
    <r>
      <rPr>
        <b/>
        <sz val="4"/>
        <rFont val="Tahoma"/>
        <family val="2"/>
      </rPr>
      <t>$      1.140.890.694,00</t>
    </r>
  </si>
  <si>
    <r>
      <rPr>
        <b/>
        <sz val="4"/>
        <rFont val="Tahoma"/>
        <family val="2"/>
      </rPr>
      <t>DURACIÓN DE ACTIVIDADES</t>
    </r>
  </si>
  <si>
    <r>
      <rPr>
        <b/>
        <sz val="4"/>
        <rFont val="Tahoma"/>
        <family val="2"/>
      </rPr>
      <t>DESCRIPCION DE GASTOS</t>
    </r>
  </si>
  <si>
    <r>
      <rPr>
        <b/>
        <sz val="7"/>
        <rFont val="Tahoma"/>
        <family val="2"/>
      </rPr>
      <t>ANALISIS DETALLADO DEL AIU</t>
    </r>
  </si>
  <si>
    <r>
      <rPr>
        <b/>
        <sz val="4"/>
        <rFont val="Tahoma"/>
        <family val="2"/>
      </rPr>
      <t>A.</t>
    </r>
  </si>
  <si>
    <r>
      <rPr>
        <b/>
        <sz val="4"/>
        <rFont val="Tahoma"/>
        <family val="2"/>
      </rPr>
      <t>ADMINISTRACION</t>
    </r>
  </si>
  <si>
    <r>
      <rPr>
        <b/>
        <sz val="4"/>
        <rFont val="Tahoma"/>
        <family val="2"/>
      </rPr>
      <t>25,50%</t>
    </r>
  </si>
  <si>
    <r>
      <rPr>
        <b/>
        <sz val="4"/>
        <rFont val="Tahoma"/>
        <family val="2"/>
      </rPr>
      <t>ITEM</t>
    </r>
  </si>
  <si>
    <r>
      <rPr>
        <b/>
        <sz val="4"/>
        <rFont val="Tahoma"/>
        <family val="2"/>
      </rPr>
      <t>DESCRIPCION</t>
    </r>
  </si>
  <si>
    <r>
      <rPr>
        <b/>
        <sz val="4"/>
        <rFont val="Tahoma"/>
        <family val="2"/>
      </rPr>
      <t>UND</t>
    </r>
  </si>
  <si>
    <r>
      <rPr>
        <b/>
        <sz val="4"/>
        <rFont val="Tahoma"/>
        <family val="2"/>
      </rPr>
      <t>CANT.</t>
    </r>
  </si>
  <si>
    <r>
      <rPr>
        <b/>
        <sz val="4"/>
        <rFont val="Tahoma"/>
        <family val="2"/>
      </rPr>
      <t>% DE DEDICACION</t>
    </r>
  </si>
  <si>
    <r>
      <rPr>
        <b/>
        <sz val="4"/>
        <rFont val="Tahoma"/>
        <family val="2"/>
      </rPr>
      <t>VALOR UNITARIO</t>
    </r>
  </si>
  <si>
    <r>
      <rPr>
        <b/>
        <sz val="4"/>
        <rFont val="Tahoma"/>
        <family val="2"/>
      </rPr>
      <t>FACTOR PRESTACIONAL</t>
    </r>
  </si>
  <si>
    <r>
      <rPr>
        <b/>
        <sz val="4"/>
        <rFont val="Tahoma"/>
        <family val="2"/>
      </rPr>
      <t>VALOR PARCIAL</t>
    </r>
  </si>
  <si>
    <r>
      <rPr>
        <b/>
        <sz val="4"/>
        <rFont val="Tahoma"/>
        <family val="2"/>
      </rPr>
      <t>VALOR CAPITULO</t>
    </r>
  </si>
  <si>
    <r>
      <rPr>
        <b/>
        <sz val="4"/>
        <rFont val="Tahoma"/>
        <family val="2"/>
      </rPr>
      <t>1,00</t>
    </r>
  </si>
  <si>
    <r>
      <rPr>
        <b/>
        <sz val="4"/>
        <rFont val="Tahoma"/>
        <family val="2"/>
      </rPr>
      <t>COSTOS DE PERSONAL</t>
    </r>
  </si>
  <si>
    <r>
      <rPr>
        <b/>
        <sz val="4"/>
        <rFont val="Tahoma"/>
        <family val="2"/>
      </rPr>
      <t>$           953.859.433,0</t>
    </r>
  </si>
  <si>
    <r>
      <rPr>
        <sz val="4"/>
        <rFont val="Tahoma"/>
        <family val="2"/>
      </rPr>
      <t>1,10</t>
    </r>
  </si>
  <si>
    <r>
      <rPr>
        <sz val="4"/>
        <rFont val="Tahoma"/>
        <family val="2"/>
      </rPr>
      <t>Director de Obra</t>
    </r>
  </si>
  <si>
    <r>
      <rPr>
        <sz val="4"/>
        <rFont val="Tahoma"/>
        <family val="2"/>
      </rPr>
      <t>Mes</t>
    </r>
  </si>
  <si>
    <r>
      <rPr>
        <sz val="4"/>
        <rFont val="Tahoma"/>
        <family val="2"/>
      </rPr>
      <t>10,00</t>
    </r>
  </si>
  <si>
    <r>
      <rPr>
        <sz val="4"/>
        <rFont val="Tahoma"/>
        <family val="2"/>
      </rPr>
      <t>50,0%</t>
    </r>
  </si>
  <si>
    <r>
      <rPr>
        <sz val="4"/>
        <rFont val="Tahoma"/>
        <family val="2"/>
      </rPr>
      <t>$    3.500.000,00</t>
    </r>
  </si>
  <si>
    <r>
      <rPr>
        <sz val="4"/>
        <rFont val="Tahoma"/>
        <family val="2"/>
      </rPr>
      <t>186,59%</t>
    </r>
  </si>
  <si>
    <r>
      <rPr>
        <sz val="4"/>
        <rFont val="Tahoma"/>
        <family val="2"/>
      </rPr>
      <t>$     32.653.250,00</t>
    </r>
  </si>
  <si>
    <r>
      <rPr>
        <sz val="4"/>
        <rFont val="Tahoma"/>
        <family val="2"/>
      </rPr>
      <t>1,20</t>
    </r>
  </si>
  <si>
    <r>
      <rPr>
        <sz val="4"/>
        <rFont val="Tahoma"/>
        <family val="2"/>
      </rPr>
      <t>Ing. Residente</t>
    </r>
  </si>
  <si>
    <r>
      <rPr>
        <sz val="4"/>
        <rFont val="Tahoma"/>
        <family val="2"/>
      </rPr>
      <t>100,0%</t>
    </r>
  </si>
  <si>
    <r>
      <rPr>
        <sz val="4"/>
        <rFont val="Tahoma"/>
        <family val="2"/>
      </rPr>
      <t>$    1.800.000,00</t>
    </r>
  </si>
  <si>
    <r>
      <rPr>
        <sz val="4"/>
        <rFont val="Tahoma"/>
        <family val="2"/>
      </rPr>
      <t>$     33.586.200,00</t>
    </r>
  </si>
  <si>
    <r>
      <rPr>
        <sz val="4"/>
        <rFont val="Tahoma"/>
        <family val="2"/>
      </rPr>
      <t>1,60</t>
    </r>
  </si>
  <si>
    <r>
      <rPr>
        <sz val="4"/>
        <rFont val="Tahoma"/>
        <family val="2"/>
      </rPr>
      <t>Técnico Profesional SISO</t>
    </r>
  </si>
  <si>
    <r>
      <rPr>
        <sz val="4"/>
        <rFont val="Tahoma"/>
        <family val="2"/>
      </rPr>
      <t>$    1.000.000,00</t>
    </r>
  </si>
  <si>
    <r>
      <rPr>
        <sz val="4"/>
        <rFont val="Tahoma"/>
        <family val="2"/>
      </rPr>
      <t>$     18.659.000,00</t>
    </r>
  </si>
  <si>
    <r>
      <rPr>
        <sz val="4"/>
        <rFont val="Tahoma"/>
        <family val="2"/>
      </rPr>
      <t>1,90</t>
    </r>
  </si>
  <si>
    <r>
      <rPr>
        <sz val="4"/>
        <rFont val="Tahoma"/>
        <family val="2"/>
      </rPr>
      <t>Contador Público</t>
    </r>
  </si>
  <si>
    <r>
      <rPr>
        <sz val="4"/>
        <rFont val="Tahoma"/>
        <family val="2"/>
      </rPr>
      <t>15,0%</t>
    </r>
  </si>
  <si>
    <r>
      <rPr>
        <sz val="4"/>
        <rFont val="Tahoma"/>
        <family val="2"/>
      </rPr>
      <t>$    2.100.000,00</t>
    </r>
  </si>
  <si>
    <r>
      <rPr>
        <sz val="4"/>
        <rFont val="Tahoma"/>
        <family val="2"/>
      </rPr>
      <t>$      5.877.585,00</t>
    </r>
  </si>
  <si>
    <r>
      <rPr>
        <b/>
        <sz val="4"/>
        <rFont val="Tahoma"/>
        <family val="2"/>
      </rPr>
      <t>2,00</t>
    </r>
  </si>
  <si>
    <r>
      <rPr>
        <b/>
        <sz val="4"/>
        <rFont val="Tahoma"/>
        <family val="2"/>
      </rPr>
      <t>GASTOS DE LEGALIZACIÓN</t>
    </r>
  </si>
  <si>
    <r>
      <rPr>
        <sz val="4"/>
        <rFont val="Tahoma"/>
        <family val="2"/>
      </rPr>
      <t>Gastos de legalización</t>
    </r>
  </si>
  <si>
    <r>
      <rPr>
        <sz val="4"/>
        <rFont val="Tahoma"/>
        <family val="2"/>
      </rPr>
      <t>%</t>
    </r>
  </si>
  <si>
    <r>
      <rPr>
        <sz val="4"/>
        <rFont val="Tahoma"/>
        <family val="2"/>
      </rPr>
      <t>-</t>
    </r>
  </si>
  <si>
    <r>
      <rPr>
        <b/>
        <sz val="4"/>
        <rFont val="Tahoma"/>
        <family val="2"/>
      </rPr>
      <t>17,2%</t>
    </r>
  </si>
  <si>
    <r>
      <rPr>
        <sz val="4"/>
        <rFont val="Tahoma"/>
        <family val="2"/>
      </rPr>
      <t>$                                 4.947.433.553</t>
    </r>
  </si>
  <si>
    <r>
      <rPr>
        <sz val="4"/>
        <rFont val="Tahoma"/>
        <family val="2"/>
      </rPr>
      <t>851.369.105,26</t>
    </r>
  </si>
  <si>
    <r>
      <rPr>
        <b/>
        <sz val="4"/>
        <rFont val="Tahoma"/>
        <family val="2"/>
      </rPr>
      <t>3,00</t>
    </r>
  </si>
  <si>
    <r>
      <rPr>
        <b/>
        <sz val="4"/>
        <rFont val="Tahoma"/>
        <family val="2"/>
      </rPr>
      <t>COSTOS DE ADMINISTRACION</t>
    </r>
  </si>
  <si>
    <r>
      <rPr>
        <sz val="4"/>
        <rFont val="Tahoma"/>
        <family val="2"/>
      </rPr>
      <t>3,10</t>
    </r>
  </si>
  <si>
    <r>
      <rPr>
        <sz val="4"/>
        <rFont val="Tahoma"/>
        <family val="2"/>
      </rPr>
      <t xml:space="preserve">Servicio de linea telefonica local ilimitada, celulares, equipos de comunicación e internet banda ancha
</t>
    </r>
    <r>
      <rPr>
        <sz val="4"/>
        <rFont val="Tahoma"/>
        <family val="2"/>
      </rPr>
      <t>ilimitada 10Mb</t>
    </r>
  </si>
  <si>
    <r>
      <rPr>
        <sz val="4"/>
        <rFont val="Tahoma"/>
        <family val="2"/>
      </rPr>
      <t>$       151.429,27</t>
    </r>
  </si>
  <si>
    <r>
      <rPr>
        <sz val="4"/>
        <rFont val="Tahoma"/>
        <family val="2"/>
      </rPr>
      <t>$      1.514.293,00</t>
    </r>
  </si>
  <si>
    <r>
      <rPr>
        <sz val="4"/>
        <rFont val="Tahoma"/>
        <family val="2"/>
      </rPr>
      <t>3,20</t>
    </r>
  </si>
  <si>
    <r>
      <rPr>
        <sz val="4"/>
        <rFont val="Tahoma"/>
        <family val="2"/>
      </rPr>
      <t>Alquiler de Oficina (Incl. Servicios Publicos)</t>
    </r>
  </si>
  <si>
    <r>
      <rPr>
        <sz val="4"/>
        <rFont val="Tahoma"/>
        <family val="2"/>
      </rPr>
      <t>$       600.000,00</t>
    </r>
  </si>
  <si>
    <r>
      <rPr>
        <sz val="4"/>
        <rFont val="Tahoma"/>
        <family val="2"/>
      </rPr>
      <t>$      6.000.000,00</t>
    </r>
  </si>
  <si>
    <r>
      <rPr>
        <sz val="4"/>
        <rFont val="Tahoma"/>
        <family val="2"/>
      </rPr>
      <t>3,40</t>
    </r>
  </si>
  <si>
    <r>
      <rPr>
        <sz val="4"/>
        <rFont val="Tahoma"/>
        <family val="2"/>
      </rPr>
      <t>Valla Informativa de Obra (6.00m x 3.00m)</t>
    </r>
  </si>
  <si>
    <r>
      <rPr>
        <sz val="4"/>
        <rFont val="Tahoma"/>
        <family val="2"/>
      </rPr>
      <t>Und</t>
    </r>
  </si>
  <si>
    <r>
      <rPr>
        <sz val="4"/>
        <rFont val="Tahoma"/>
        <family val="2"/>
      </rPr>
      <t>1,00</t>
    </r>
  </si>
  <si>
    <r>
      <rPr>
        <sz val="4"/>
        <rFont val="Tahoma"/>
        <family val="2"/>
      </rPr>
      <t>$    4.200.000,00</t>
    </r>
  </si>
  <si>
    <r>
      <rPr>
        <sz val="4"/>
        <rFont val="Tahoma"/>
        <family val="2"/>
      </rPr>
      <t>$      4.200.000,00</t>
    </r>
  </si>
  <si>
    <r>
      <rPr>
        <b/>
        <sz val="4"/>
        <rFont val="Tahoma"/>
        <family val="2"/>
      </rPr>
      <t>B</t>
    </r>
  </si>
  <si>
    <r>
      <rPr>
        <b/>
        <sz val="4"/>
        <rFont val="Tahoma"/>
        <family val="2"/>
      </rPr>
      <t>IMPREVISTOS</t>
    </r>
  </si>
  <si>
    <r>
      <rPr>
        <b/>
        <sz val="4"/>
        <rFont val="Tahoma"/>
        <family val="2"/>
      </rPr>
      <t>$              37.406.252,0</t>
    </r>
  </si>
  <si>
    <r>
      <rPr>
        <sz val="4"/>
        <rFont val="Tahoma"/>
        <family val="2"/>
      </rPr>
      <t>5,00</t>
    </r>
  </si>
  <si>
    <r>
      <rPr>
        <sz val="4"/>
        <rFont val="Tahoma"/>
        <family val="2"/>
      </rPr>
      <t>Imprevistos estimados</t>
    </r>
  </si>
  <si>
    <r>
      <rPr>
        <b/>
        <sz val="4"/>
        <rFont val="Tahoma"/>
        <family val="2"/>
      </rPr>
      <t>1,0%</t>
    </r>
  </si>
  <si>
    <r>
      <rPr>
        <sz val="4"/>
        <rFont val="Tahoma"/>
        <family val="2"/>
      </rPr>
      <t>$                                 3.740.625.229</t>
    </r>
  </si>
  <si>
    <r>
      <rPr>
        <sz val="4"/>
        <rFont val="Tahoma"/>
        <family val="2"/>
      </rPr>
      <t>37.406.252,29</t>
    </r>
  </si>
  <si>
    <r>
      <rPr>
        <b/>
        <sz val="4"/>
        <rFont val="Tahoma"/>
        <family val="2"/>
      </rPr>
      <t>C</t>
    </r>
  </si>
  <si>
    <r>
      <rPr>
        <b/>
        <sz val="4"/>
        <rFont val="Tahoma"/>
        <family val="2"/>
      </rPr>
      <t>UTILIDADES</t>
    </r>
  </si>
  <si>
    <r>
      <rPr>
        <b/>
        <sz val="4"/>
        <rFont val="Tahoma"/>
        <family val="2"/>
      </rPr>
      <t>$            149.625.009,0</t>
    </r>
  </si>
  <si>
    <r>
      <rPr>
        <sz val="4"/>
        <rFont val="Tahoma"/>
        <family val="2"/>
      </rPr>
      <t>6,00</t>
    </r>
  </si>
  <si>
    <r>
      <rPr>
        <sz val="4"/>
        <rFont val="Tahoma"/>
        <family val="2"/>
      </rPr>
      <t>Utilidades estimadas</t>
    </r>
  </si>
  <si>
    <r>
      <rPr>
        <b/>
        <sz val="4"/>
        <rFont val="Tahoma"/>
        <family val="2"/>
      </rPr>
      <t>4,0%</t>
    </r>
  </si>
  <si>
    <r>
      <rPr>
        <sz val="4"/>
        <rFont val="Tahoma"/>
        <family val="2"/>
      </rPr>
      <t>149.625.009,14</t>
    </r>
  </si>
  <si>
    <r>
      <rPr>
        <b/>
        <sz val="4"/>
        <rFont val="Tahoma"/>
        <family val="2"/>
      </rPr>
      <t>VALOR TOTAL AIU (30,5%)</t>
    </r>
  </si>
  <si>
    <r>
      <rPr>
        <b/>
        <sz val="4"/>
        <rFont val="Tahoma"/>
        <family val="2"/>
      </rPr>
      <t>$         1.140.890.694,0</t>
    </r>
  </si>
  <si>
    <r>
      <rPr>
        <sz val="4.5"/>
        <rFont val="Tahoma"/>
        <family val="2"/>
      </rPr>
      <t xml:space="preserve">Profesional Responsable:
</t>
    </r>
  </si>
  <si>
    <r>
      <rPr>
        <b/>
        <sz val="5"/>
        <rFont val="Tahoma"/>
        <family val="2"/>
      </rPr>
      <t>CONSTRUCCIÓN DE PLANTA DE TRATAMIENTO DE AGUA POTABLE CON CAPACIDAD DE PRODUCCIÓN DE 500 M3/DÍA EN EL CORREGIMIENTO DE BUENOS AIRES, MUNICIPIO DE URIBIA - GUAJIRA.</t>
    </r>
  </si>
  <si>
    <r>
      <rPr>
        <b/>
        <sz val="4.5"/>
        <rFont val="Tahoma"/>
        <family val="2"/>
      </rPr>
      <t>COSTOS DIRECTOS DEL SUMINISTRO</t>
    </r>
  </si>
  <si>
    <r>
      <rPr>
        <sz val="4.5"/>
        <rFont val="Tahoma"/>
        <family val="2"/>
      </rPr>
      <t>$         2.431.354.842,29</t>
    </r>
  </si>
  <si>
    <r>
      <rPr>
        <b/>
        <sz val="4.5"/>
        <rFont val="Tahoma"/>
        <family val="2"/>
      </rPr>
      <t>COSTOS TOTALES DEL SUMINISTRO</t>
    </r>
  </si>
  <si>
    <r>
      <rPr>
        <b/>
        <sz val="4.5"/>
        <rFont val="Tahoma"/>
        <family val="2"/>
      </rPr>
      <t>$      2.832.528.391,29</t>
    </r>
  </si>
  <si>
    <r>
      <rPr>
        <b/>
        <sz val="4.5"/>
        <rFont val="Tahoma"/>
        <family val="2"/>
      </rPr>
      <t>COSTOS INDIRECTOS</t>
    </r>
  </si>
  <si>
    <r>
      <rPr>
        <b/>
        <sz val="4.5"/>
        <rFont val="Tahoma"/>
        <family val="2"/>
      </rPr>
      <t>PORCENTAJE</t>
    </r>
  </si>
  <si>
    <r>
      <rPr>
        <b/>
        <sz val="4.5"/>
        <rFont val="Tahoma"/>
        <family val="2"/>
      </rPr>
      <t>A. GASTOS DE ADMINISTRACION</t>
    </r>
  </si>
  <si>
    <r>
      <rPr>
        <sz val="4.5"/>
        <rFont val="Tahoma"/>
        <family val="2"/>
      </rPr>
      <t>16,50%</t>
    </r>
  </si>
  <si>
    <r>
      <rPr>
        <b/>
        <sz val="4.5"/>
        <rFont val="Tahoma"/>
        <family val="2"/>
      </rPr>
      <t>$         401.173.549,00</t>
    </r>
  </si>
  <si>
    <r>
      <rPr>
        <b/>
        <sz val="4.5"/>
        <rFont val="Tahoma"/>
        <family val="2"/>
      </rPr>
      <t>TOTAL A = (A)</t>
    </r>
  </si>
  <si>
    <r>
      <rPr>
        <b/>
        <sz val="4.5"/>
        <rFont val="Tahoma"/>
        <family val="2"/>
      </rPr>
      <t>16,50%</t>
    </r>
  </si>
  <si>
    <r>
      <rPr>
        <b/>
        <sz val="4.5"/>
        <rFont val="Tahoma"/>
        <family val="2"/>
      </rPr>
      <t>DURACIÓN DE ACTIVIDADES</t>
    </r>
  </si>
  <si>
    <r>
      <rPr>
        <b/>
        <sz val="4.5"/>
        <rFont val="Tahoma"/>
        <family val="2"/>
      </rPr>
      <t>DESCRIPCION DE GASTOS</t>
    </r>
  </si>
  <si>
    <r>
      <rPr>
        <b/>
        <sz val="7"/>
        <rFont val="Tahoma"/>
        <family val="2"/>
      </rPr>
      <t>ANALISIS DETALLADO DE LA ADMINISTRACIÓN</t>
    </r>
  </si>
  <si>
    <r>
      <rPr>
        <b/>
        <sz val="4.5"/>
        <rFont val="Tahoma"/>
        <family val="2"/>
      </rPr>
      <t>A.</t>
    </r>
  </si>
  <si>
    <r>
      <rPr>
        <b/>
        <sz val="4.5"/>
        <rFont val="Tahoma"/>
        <family val="2"/>
      </rPr>
      <t>ADMINISTRACION</t>
    </r>
  </si>
  <si>
    <r>
      <rPr>
        <b/>
        <sz val="4.5"/>
        <rFont val="Tahoma"/>
        <family val="2"/>
      </rPr>
      <t>ITEM</t>
    </r>
  </si>
  <si>
    <r>
      <rPr>
        <b/>
        <sz val="4.5"/>
        <rFont val="Tahoma"/>
        <family val="2"/>
      </rPr>
      <t>DESCRIPCION</t>
    </r>
  </si>
  <si>
    <r>
      <rPr>
        <b/>
        <sz val="4.5"/>
        <rFont val="Tahoma"/>
        <family val="2"/>
      </rPr>
      <t>UND</t>
    </r>
  </si>
  <si>
    <r>
      <rPr>
        <b/>
        <sz val="4.5"/>
        <rFont val="Tahoma"/>
        <family val="2"/>
      </rPr>
      <t>CANT.</t>
    </r>
  </si>
  <si>
    <r>
      <rPr>
        <b/>
        <sz val="4.5"/>
        <rFont val="Tahoma"/>
        <family val="2"/>
      </rPr>
      <t xml:space="preserve">% DE DEDICACIO
</t>
    </r>
    <r>
      <rPr>
        <b/>
        <sz val="4.5"/>
        <rFont val="Tahoma"/>
        <family val="2"/>
      </rPr>
      <t>N</t>
    </r>
  </si>
  <si>
    <r>
      <rPr>
        <b/>
        <sz val="4.5"/>
        <rFont val="Tahoma"/>
        <family val="2"/>
      </rPr>
      <t>VALOR UNITARIO</t>
    </r>
  </si>
  <si>
    <r>
      <rPr>
        <b/>
        <sz val="4.5"/>
        <rFont val="Tahoma"/>
        <family val="2"/>
      </rPr>
      <t>FACTOR PRESTACIONAL</t>
    </r>
  </si>
  <si>
    <r>
      <rPr>
        <b/>
        <sz val="4.5"/>
        <rFont val="Tahoma"/>
        <family val="2"/>
      </rPr>
      <t>VALOR PARCIAL</t>
    </r>
  </si>
  <si>
    <r>
      <rPr>
        <b/>
        <sz val="4.5"/>
        <rFont val="Tahoma"/>
        <family val="2"/>
      </rPr>
      <t>VALOR CAPITULO</t>
    </r>
  </si>
  <si>
    <r>
      <rPr>
        <b/>
        <sz val="4.5"/>
        <rFont val="Tahoma"/>
        <family val="2"/>
      </rPr>
      <t>1,00</t>
    </r>
  </si>
  <si>
    <r>
      <rPr>
        <b/>
        <sz val="4.5"/>
        <rFont val="Tahoma"/>
        <family val="2"/>
      </rPr>
      <t>COSTOS DE PERSONAL</t>
    </r>
  </si>
  <si>
    <r>
      <rPr>
        <b/>
        <sz val="4.5"/>
        <rFont val="Tahoma"/>
        <family val="2"/>
      </rPr>
      <t>$           401.173.549,0</t>
    </r>
  </si>
  <si>
    <r>
      <rPr>
        <sz val="4.5"/>
        <rFont val="Tahoma"/>
        <family val="2"/>
      </rPr>
      <t>1,10</t>
    </r>
  </si>
  <si>
    <r>
      <rPr>
        <sz val="4.5"/>
        <rFont val="Tahoma"/>
        <family val="2"/>
      </rPr>
      <t>Vigilante 1</t>
    </r>
  </si>
  <si>
    <r>
      <rPr>
        <sz val="4.5"/>
        <rFont val="Tahoma"/>
        <family val="2"/>
      </rPr>
      <t>Mes</t>
    </r>
  </si>
  <si>
    <r>
      <rPr>
        <sz val="4.5"/>
        <rFont val="Tahoma"/>
        <family val="2"/>
      </rPr>
      <t>10,00</t>
    </r>
  </si>
  <si>
    <r>
      <rPr>
        <sz val="4.5"/>
        <rFont val="Tahoma"/>
        <family val="2"/>
      </rPr>
      <t>100,0%</t>
    </r>
  </si>
  <si>
    <r>
      <rPr>
        <sz val="4.5"/>
        <rFont val="Tahoma"/>
        <family val="2"/>
      </rPr>
      <t>$    1.300.000,00</t>
    </r>
  </si>
  <si>
    <r>
      <rPr>
        <sz val="4.5"/>
        <rFont val="Tahoma"/>
        <family val="2"/>
      </rPr>
      <t>186,59%</t>
    </r>
  </si>
  <si>
    <r>
      <rPr>
        <sz val="4.5"/>
        <rFont val="Tahoma"/>
        <family val="2"/>
      </rPr>
      <t>$    24.256.700,00</t>
    </r>
  </si>
  <si>
    <r>
      <rPr>
        <sz val="4.5"/>
        <rFont val="Tahoma"/>
        <family val="2"/>
      </rPr>
      <t>1,20</t>
    </r>
  </si>
  <si>
    <r>
      <rPr>
        <sz val="4.5"/>
        <rFont val="Tahoma"/>
        <family val="2"/>
      </rPr>
      <t>Almacenista</t>
    </r>
  </si>
  <si>
    <r>
      <rPr>
        <sz val="4.5"/>
        <rFont val="Tahoma"/>
        <family val="2"/>
      </rPr>
      <t>$    1.150.000,00</t>
    </r>
  </si>
  <si>
    <r>
      <rPr>
        <sz val="4.5"/>
        <rFont val="Tahoma"/>
        <family val="2"/>
      </rPr>
      <t>$    21.457.850,00</t>
    </r>
  </si>
  <si>
    <r>
      <rPr>
        <b/>
        <sz val="4.5"/>
        <rFont val="Tahoma"/>
        <family val="2"/>
      </rPr>
      <t>2,00</t>
    </r>
  </si>
  <si>
    <r>
      <rPr>
        <b/>
        <sz val="4.5"/>
        <rFont val="Tahoma"/>
        <family val="2"/>
      </rPr>
      <t>GASTOS DE LEGALIZACIÓN</t>
    </r>
  </si>
  <si>
    <r>
      <rPr>
        <sz val="4.5"/>
        <rFont val="Tahoma"/>
        <family val="2"/>
      </rPr>
      <t>Gastos de legalización</t>
    </r>
  </si>
  <si>
    <r>
      <rPr>
        <sz val="4.5"/>
        <rFont val="Tahoma"/>
        <family val="2"/>
      </rPr>
      <t>%</t>
    </r>
  </si>
  <si>
    <r>
      <rPr>
        <sz val="4.5"/>
        <rFont val="Tahoma"/>
        <family val="2"/>
      </rPr>
      <t>-</t>
    </r>
  </si>
  <si>
    <r>
      <rPr>
        <b/>
        <sz val="4.5"/>
        <rFont val="Tahoma"/>
        <family val="2"/>
      </rPr>
      <t>12,2%</t>
    </r>
  </si>
  <si>
    <r>
      <rPr>
        <sz val="4.5"/>
        <rFont val="Tahoma"/>
        <family val="2"/>
      </rPr>
      <t>$                              2.832.528.391</t>
    </r>
  </si>
  <si>
    <r>
      <rPr>
        <sz val="4.5"/>
        <rFont val="Tahoma"/>
        <family val="2"/>
      </rPr>
      <t>345.803.504,86</t>
    </r>
  </si>
  <si>
    <r>
      <rPr>
        <b/>
        <sz val="4.5"/>
        <rFont val="Tahoma"/>
        <family val="2"/>
      </rPr>
      <t>3,00</t>
    </r>
  </si>
  <si>
    <r>
      <rPr>
        <b/>
        <sz val="4.5"/>
        <rFont val="Tahoma"/>
        <family val="2"/>
      </rPr>
      <t>COSTOS DE ADMINISTRACION</t>
    </r>
  </si>
  <si>
    <r>
      <rPr>
        <sz val="4.5"/>
        <rFont val="Tahoma"/>
        <family val="2"/>
      </rPr>
      <t>3,10</t>
    </r>
  </si>
  <si>
    <r>
      <rPr>
        <sz val="4.5"/>
        <rFont val="Tahoma"/>
        <family val="2"/>
      </rPr>
      <t>Alquiler de Almacen</t>
    </r>
  </si>
  <si>
    <r>
      <rPr>
        <sz val="4.5"/>
        <rFont val="Tahoma"/>
        <family val="2"/>
      </rPr>
      <t>$      965.549,40</t>
    </r>
  </si>
  <si>
    <r>
      <rPr>
        <sz val="4.5"/>
        <rFont val="Tahoma"/>
        <family val="2"/>
      </rPr>
      <t>$      9.655.494,00</t>
    </r>
  </si>
  <si>
    <r>
      <rPr>
        <b/>
        <sz val="4.5"/>
        <rFont val="Tahoma"/>
        <family val="2"/>
      </rPr>
      <t>VALOR TOTAL A (16,5%)</t>
    </r>
  </si>
  <si>
    <r>
      <rPr>
        <sz val="5"/>
        <rFont val="Tahoma"/>
        <family val="2"/>
      </rPr>
      <t xml:space="preserve">Profesional Responsable:
</t>
    </r>
  </si>
  <si>
    <r>
      <rPr>
        <b/>
        <sz val="9.5"/>
        <rFont val="Tahoma"/>
        <family val="2"/>
      </rPr>
      <t>ANALISIS DISCRIMINADO DEL FACTOR MULTIPLICADOR</t>
    </r>
  </si>
  <si>
    <r>
      <rPr>
        <b/>
        <sz val="9.5"/>
        <rFont val="Tahoma"/>
        <family val="2"/>
      </rPr>
      <t>ÍTEM</t>
    </r>
  </si>
  <si>
    <r>
      <rPr>
        <b/>
        <sz val="9.5"/>
        <rFont val="Tahoma"/>
        <family val="2"/>
      </rPr>
      <t>DESCRIPCIÓN</t>
    </r>
  </si>
  <si>
    <r>
      <rPr>
        <b/>
        <sz val="9.5"/>
        <rFont val="Tahoma"/>
        <family val="2"/>
      </rPr>
      <t>%</t>
    </r>
  </si>
  <si>
    <r>
      <rPr>
        <b/>
        <sz val="9.5"/>
        <rFont val="Tahoma"/>
        <family val="2"/>
      </rPr>
      <t>A</t>
    </r>
  </si>
  <si>
    <r>
      <rPr>
        <sz val="9.5"/>
        <rFont val="Tahoma"/>
        <family val="2"/>
      </rPr>
      <t>Salario Básico (Nomina Total Mensual)</t>
    </r>
  </si>
  <si>
    <r>
      <rPr>
        <sz val="9.5"/>
        <rFont val="Tahoma"/>
        <family val="2"/>
      </rPr>
      <t>1,00</t>
    </r>
  </si>
  <si>
    <r>
      <rPr>
        <b/>
        <sz val="9.5"/>
        <rFont val="Tahoma"/>
        <family val="2"/>
      </rPr>
      <t>B</t>
    </r>
  </si>
  <si>
    <r>
      <rPr>
        <sz val="9.5"/>
        <rFont val="Tahoma"/>
        <family val="2"/>
      </rPr>
      <t>Prestaciones Sociales</t>
    </r>
  </si>
  <si>
    <r>
      <rPr>
        <sz val="9.5"/>
        <rFont val="Tahoma"/>
        <family val="2"/>
      </rPr>
      <t>0,22</t>
    </r>
  </si>
  <si>
    <r>
      <rPr>
        <sz val="9.5"/>
        <rFont val="Tahoma"/>
        <family val="2"/>
      </rPr>
      <t>Prima Básica Anual</t>
    </r>
  </si>
  <si>
    <r>
      <rPr>
        <sz val="9.5"/>
        <rFont val="Tahoma"/>
        <family val="2"/>
      </rPr>
      <t>8,33%</t>
    </r>
  </si>
  <si>
    <r>
      <rPr>
        <sz val="9.5"/>
        <rFont val="Tahoma"/>
        <family val="2"/>
      </rPr>
      <t>Cesantías Básica Anual</t>
    </r>
  </si>
  <si>
    <r>
      <rPr>
        <sz val="9.5"/>
        <rFont val="Tahoma"/>
        <family val="2"/>
      </rPr>
      <t>Incremento de Cesantías por Aumento</t>
    </r>
  </si>
  <si>
    <r>
      <rPr>
        <sz val="9.5"/>
        <rFont val="Tahoma"/>
        <family val="2"/>
      </rPr>
      <t>0,45%</t>
    </r>
  </si>
  <si>
    <r>
      <rPr>
        <sz val="9.5"/>
        <rFont val="Tahoma"/>
        <family val="2"/>
      </rPr>
      <t>Intereses de Cesantías</t>
    </r>
  </si>
  <si>
    <r>
      <rPr>
        <sz val="9.5"/>
        <rFont val="Tahoma"/>
        <family val="2"/>
      </rPr>
      <t>1,00%</t>
    </r>
  </si>
  <si>
    <r>
      <rPr>
        <sz val="9.5"/>
        <rFont val="Tahoma"/>
        <family val="2"/>
      </rPr>
      <t>Vacaciones</t>
    </r>
  </si>
  <si>
    <r>
      <rPr>
        <sz val="9.5"/>
        <rFont val="Tahoma"/>
        <family val="2"/>
      </rPr>
      <t>4,16%</t>
    </r>
  </si>
  <si>
    <r>
      <rPr>
        <b/>
        <sz val="9.5"/>
        <rFont val="Tahoma"/>
        <family val="2"/>
      </rPr>
      <t>C</t>
    </r>
  </si>
  <si>
    <r>
      <rPr>
        <sz val="9.5"/>
        <rFont val="Tahoma"/>
        <family val="2"/>
      </rPr>
      <t>Sistema de Seguridad Social Integral</t>
    </r>
  </si>
  <si>
    <r>
      <rPr>
        <sz val="9.5"/>
        <rFont val="Tahoma"/>
        <family val="2"/>
      </rPr>
      <t>0,36</t>
    </r>
  </si>
  <si>
    <r>
      <rPr>
        <sz val="9.5"/>
        <rFont val="Tahoma"/>
        <family val="2"/>
      </rPr>
      <t>SENA</t>
    </r>
  </si>
  <si>
    <r>
      <rPr>
        <sz val="9.5"/>
        <rFont val="Tahoma"/>
        <family val="2"/>
      </rPr>
      <t>2,00%</t>
    </r>
  </si>
  <si>
    <r>
      <rPr>
        <sz val="9.5"/>
        <rFont val="Tahoma"/>
        <family val="2"/>
      </rPr>
      <t>Empresa Promotora de Salud</t>
    </r>
  </si>
  <si>
    <r>
      <rPr>
        <sz val="9.5"/>
        <rFont val="Tahoma"/>
        <family val="2"/>
      </rPr>
      <t>8,50%</t>
    </r>
  </si>
  <si>
    <r>
      <rPr>
        <sz val="9.5"/>
        <rFont val="Tahoma"/>
        <family val="2"/>
      </rPr>
      <t xml:space="preserve">Instituto Colombianao de Bienestar
</t>
    </r>
    <r>
      <rPr>
        <sz val="9.5"/>
        <rFont val="Tahoma"/>
        <family val="2"/>
      </rPr>
      <t>Familiar ICBF</t>
    </r>
  </si>
  <si>
    <r>
      <rPr>
        <sz val="9.5"/>
        <rFont val="Tahoma"/>
        <family val="2"/>
      </rPr>
      <t>3,00%</t>
    </r>
  </si>
  <si>
    <r>
      <rPr>
        <sz val="9.5"/>
        <rFont val="Tahoma"/>
        <family val="2"/>
      </rPr>
      <t>Fondo de Pensiones</t>
    </r>
  </si>
  <si>
    <r>
      <rPr>
        <sz val="9.5"/>
        <rFont val="Tahoma"/>
        <family val="2"/>
      </rPr>
      <t>12,00%</t>
    </r>
  </si>
  <si>
    <r>
      <rPr>
        <sz val="9.5"/>
        <rFont val="Tahoma"/>
        <family val="2"/>
      </rPr>
      <t>Cajas de Compensación</t>
    </r>
  </si>
  <si>
    <r>
      <rPr>
        <sz val="9.5"/>
        <rFont val="Tahoma"/>
        <family val="2"/>
      </rPr>
      <t>4,00%</t>
    </r>
  </si>
  <si>
    <r>
      <rPr>
        <sz val="9.5"/>
        <rFont val="Tahoma"/>
        <family val="2"/>
      </rPr>
      <t xml:space="preserve">Accidentes de Trabajo Enfermedad
</t>
    </r>
    <r>
      <rPr>
        <sz val="9.5"/>
        <rFont val="Tahoma"/>
        <family val="2"/>
      </rPr>
      <t>Profesional (revisar)</t>
    </r>
  </si>
  <si>
    <r>
      <rPr>
        <sz val="9.5"/>
        <rFont val="Tahoma"/>
        <family val="2"/>
      </rPr>
      <t>6,96%</t>
    </r>
  </si>
  <si>
    <r>
      <rPr>
        <b/>
        <sz val="9.5"/>
        <rFont val="Tahoma"/>
        <family val="2"/>
      </rPr>
      <t>D</t>
    </r>
  </si>
  <si>
    <r>
      <rPr>
        <sz val="9.5"/>
        <rFont val="Tahoma"/>
        <family val="2"/>
      </rPr>
      <t>Otros</t>
    </r>
  </si>
  <si>
    <r>
      <rPr>
        <sz val="9.5"/>
        <rFont val="Tahoma"/>
        <family val="2"/>
      </rPr>
      <t>0,02</t>
    </r>
  </si>
  <si>
    <r>
      <rPr>
        <sz val="9.5"/>
        <rFont val="Tahoma"/>
        <family val="2"/>
      </rPr>
      <t>Otros Auxilios Empresariales</t>
    </r>
  </si>
  <si>
    <r>
      <rPr>
        <b/>
        <sz val="9.5"/>
        <rFont val="Tahoma"/>
        <family val="2"/>
      </rPr>
      <t>Subtotal A+B+C+D</t>
    </r>
  </si>
  <si>
    <r>
      <rPr>
        <sz val="9.5"/>
        <rFont val="Tahoma"/>
        <family val="2"/>
      </rPr>
      <t>1,61</t>
    </r>
  </si>
  <si>
    <r>
      <rPr>
        <sz val="9.5"/>
        <rFont val="Tahoma"/>
        <family val="2"/>
      </rPr>
      <t>Costos Indirectos</t>
    </r>
  </si>
  <si>
    <r>
      <rPr>
        <sz val="9.5"/>
        <rFont val="Tahoma"/>
        <family val="2"/>
      </rPr>
      <t>0,21</t>
    </r>
  </si>
  <si>
    <r>
      <rPr>
        <b/>
        <sz val="9.5"/>
        <rFont val="Tahoma"/>
        <family val="2"/>
      </rPr>
      <t>D1</t>
    </r>
  </si>
  <si>
    <r>
      <rPr>
        <sz val="9.5"/>
        <rFont val="Tahoma"/>
        <family val="2"/>
      </rPr>
      <t>Gastos Generales</t>
    </r>
  </si>
  <si>
    <r>
      <rPr>
        <sz val="9.5"/>
        <rFont val="Tahoma"/>
        <family val="2"/>
      </rPr>
      <t>0,06</t>
    </r>
  </si>
  <si>
    <r>
      <rPr>
        <sz val="9.5"/>
        <rFont val="Tahoma"/>
        <family val="2"/>
      </rPr>
      <t>Dotacion</t>
    </r>
  </si>
  <si>
    <r>
      <rPr>
        <sz val="9.5"/>
        <rFont val="Tahoma"/>
        <family val="2"/>
      </rPr>
      <t>5,80%</t>
    </r>
  </si>
  <si>
    <r>
      <rPr>
        <b/>
        <sz val="9.5"/>
        <rFont val="Tahoma"/>
        <family val="2"/>
      </rPr>
      <t>D2</t>
    </r>
  </si>
  <si>
    <r>
      <rPr>
        <sz val="9.5"/>
        <rFont val="Tahoma"/>
        <family val="2"/>
      </rPr>
      <t>Impuestos,  perfeccionamiento</t>
    </r>
  </si>
  <si>
    <r>
      <rPr>
        <sz val="9.5"/>
        <rFont val="Tahoma"/>
        <family val="2"/>
      </rPr>
      <t>0,16</t>
    </r>
  </si>
  <si>
    <r>
      <rPr>
        <b/>
        <sz val="9.5"/>
        <rFont val="Tahoma"/>
        <family val="2"/>
      </rPr>
      <t>Subtotal (D1+D2)</t>
    </r>
  </si>
  <si>
    <r>
      <rPr>
        <b/>
        <sz val="9.5"/>
        <rFont val="Tahoma"/>
        <family val="2"/>
      </rPr>
      <t>E</t>
    </r>
  </si>
  <si>
    <r>
      <rPr>
        <sz val="9.5"/>
        <rFont val="Tahoma"/>
        <family val="2"/>
      </rPr>
      <t xml:space="preserve">Honorarios (Utilidades) 30% de
</t>
    </r>
    <r>
      <rPr>
        <sz val="9.5"/>
        <rFont val="Tahoma"/>
        <family val="2"/>
      </rPr>
      <t>(A+B+C+D)</t>
    </r>
  </si>
  <si>
    <r>
      <rPr>
        <sz val="9.5"/>
        <rFont val="Tahoma"/>
        <family val="2"/>
      </rPr>
      <t>0,48</t>
    </r>
  </si>
  <si>
    <r>
      <rPr>
        <b/>
        <sz val="9.5"/>
        <rFont val="Tahoma"/>
        <family val="2"/>
      </rPr>
      <t>FACTOR MULTIPLICADOR (A+B+C+D+E)</t>
    </r>
  </si>
  <si>
    <r>
      <rPr>
        <b/>
        <sz val="9.5"/>
        <rFont val="Tahoma"/>
        <family val="2"/>
      </rPr>
      <t>2,30</t>
    </r>
  </si>
  <si>
    <r>
      <rPr>
        <sz val="9.5"/>
        <rFont val="Tahoma"/>
        <family val="2"/>
      </rPr>
      <t xml:space="preserve">Profesional Responsable:
</t>
    </r>
  </si>
  <si>
    <r>
      <rPr>
        <b/>
        <sz val="5.5"/>
        <rFont val="Trebuchet MS"/>
        <family val="2"/>
      </rPr>
      <t>R</t>
    </r>
    <r>
      <rPr>
        <sz val="5.5"/>
        <rFont val="Microsoft Sans Serif"/>
        <family val="2"/>
      </rPr>
      <t xml:space="preserve">  </t>
    </r>
    <r>
      <rPr>
        <b/>
        <sz val="5.5"/>
        <rFont val="Trebuchet MS"/>
        <family val="2"/>
      </rPr>
      <t xml:space="preserve">EPUBLICA DE COLOMBIA DEPARTAMENTO DE LA GUAJIRA ALCALDIA DE URIBIA
</t>
    </r>
    <r>
      <rPr>
        <b/>
        <sz val="5.5"/>
        <rFont val="Trebuchet MS"/>
        <family val="2"/>
      </rPr>
      <t>NIT. 892.115.155-4 CAPITAL INDIGENA DE COLOMBIA</t>
    </r>
    <r>
      <rPr>
        <sz val="5.5"/>
        <rFont val="Microsoft Sans Serif"/>
        <family val="2"/>
      </rPr>
      <t xml:space="preserve"> 
</t>
    </r>
    <r>
      <rPr>
        <sz val="5.5"/>
        <rFont val="Microsoft Sans Serif"/>
        <family val="2"/>
      </rPr>
      <t xml:space="preserve"> </t>
    </r>
  </si>
  <si>
    <r>
      <rPr>
        <b/>
        <sz val="7"/>
        <rFont val="Trebuchet MS"/>
        <family val="2"/>
      </rPr>
      <t xml:space="preserve">CONSTRUCCIÓN DE PLANTA DE TRATAMIENTO DE AGUA POTABLE CON CAPACIDAD DE PRODUCCIÓN DE 500 M3/DÍA EN EL CORREGIMIENTO DE BUENOS AIRES,
</t>
    </r>
    <r>
      <rPr>
        <b/>
        <sz val="7"/>
        <rFont val="Trebuchet MS"/>
        <family val="2"/>
      </rPr>
      <t>MUNICIPIO DE  URIBIA - GUAJIRA.</t>
    </r>
  </si>
  <si>
    <r>
      <rPr>
        <b/>
        <sz val="7"/>
        <rFont val="Trebuchet MS"/>
        <family val="2"/>
      </rPr>
      <t>PLAN DE GETION INTEGRAL DE OBRA</t>
    </r>
  </si>
  <si>
    <r>
      <rPr>
        <b/>
        <sz val="5"/>
        <rFont val="Trebuchet MS"/>
        <family val="2"/>
      </rPr>
      <t>ÍTEM</t>
    </r>
  </si>
  <si>
    <r>
      <rPr>
        <b/>
        <sz val="5"/>
        <rFont val="Trebuchet MS"/>
        <family val="2"/>
      </rPr>
      <t>NOMBRE ÍTEM</t>
    </r>
  </si>
  <si>
    <r>
      <rPr>
        <b/>
        <sz val="5"/>
        <rFont val="Trebuchet MS"/>
        <family val="2"/>
      </rPr>
      <t>UNIDAD</t>
    </r>
  </si>
  <si>
    <r>
      <rPr>
        <b/>
        <sz val="5"/>
        <rFont val="Trebuchet MS"/>
        <family val="2"/>
      </rPr>
      <t>CANTIDAD</t>
    </r>
  </si>
  <si>
    <r>
      <rPr>
        <b/>
        <sz val="5"/>
        <rFont val="Trebuchet MS"/>
        <family val="2"/>
      </rPr>
      <t>COSTO DIRECTO</t>
    </r>
  </si>
  <si>
    <r>
      <rPr>
        <b/>
        <sz val="5"/>
        <rFont val="Trebuchet MS"/>
        <family val="2"/>
      </rPr>
      <t>TOTAL</t>
    </r>
  </si>
  <si>
    <r>
      <rPr>
        <b/>
        <sz val="5"/>
        <rFont val="Trebuchet MS"/>
        <family val="2"/>
      </rPr>
      <t>I</t>
    </r>
  </si>
  <si>
    <r>
      <rPr>
        <b/>
        <sz val="5"/>
        <rFont val="Trebuchet MS"/>
        <family val="2"/>
      </rPr>
      <t>DOTACION SEGURIDAD INDUSTRIAL</t>
    </r>
  </si>
  <si>
    <r>
      <rPr>
        <sz val="5"/>
        <rFont val="Microsoft Sans Serif"/>
        <family val="2"/>
      </rPr>
      <t>BOTIQUÍN BÁSICO DE PRIMEROS AUXILIOS</t>
    </r>
  </si>
  <si>
    <r>
      <rPr>
        <sz val="5"/>
        <rFont val="Microsoft Sans Serif"/>
        <family val="2"/>
      </rPr>
      <t>Un</t>
    </r>
  </si>
  <si>
    <r>
      <rPr>
        <sz val="5"/>
        <rFont val="Microsoft Sans Serif"/>
        <family val="2"/>
      </rPr>
      <t>1,0</t>
    </r>
  </si>
  <si>
    <r>
      <rPr>
        <sz val="5"/>
        <rFont val="Microsoft Sans Serif"/>
        <family val="2"/>
      </rPr>
      <t>$ 125.000,00</t>
    </r>
  </si>
  <si>
    <r>
      <rPr>
        <sz val="5"/>
        <rFont val="Microsoft Sans Serif"/>
        <family val="2"/>
      </rPr>
      <t>EXTINTOR (MAS DOS RECARGAS)</t>
    </r>
  </si>
  <si>
    <r>
      <rPr>
        <sz val="5"/>
        <rFont val="Microsoft Sans Serif"/>
        <family val="2"/>
      </rPr>
      <t>3,0</t>
    </r>
  </si>
  <si>
    <r>
      <rPr>
        <sz val="5"/>
        <rFont val="Microsoft Sans Serif"/>
        <family val="2"/>
      </rPr>
      <t>$ 115.000,00</t>
    </r>
  </si>
  <si>
    <r>
      <rPr>
        <sz val="5"/>
        <rFont val="Microsoft Sans Serif"/>
        <family val="2"/>
      </rPr>
      <t>$ 345.000,00</t>
    </r>
  </si>
  <si>
    <r>
      <rPr>
        <b/>
        <sz val="5"/>
        <rFont val="Trebuchet MS"/>
        <family val="2"/>
      </rPr>
      <t>II</t>
    </r>
  </si>
  <si>
    <r>
      <rPr>
        <b/>
        <sz val="5"/>
        <rFont val="Trebuchet MS"/>
        <family val="2"/>
      </rPr>
      <t>MANEJO SOCIO ECONOMICO Y CULTURAL</t>
    </r>
  </si>
  <si>
    <r>
      <rPr>
        <sz val="5"/>
        <rFont val="Microsoft Sans Serif"/>
        <family val="2"/>
      </rPr>
      <t>PASACALLES 7M * 0,7M EN LONA</t>
    </r>
  </si>
  <si>
    <r>
      <rPr>
        <sz val="5"/>
        <rFont val="Microsoft Sans Serif"/>
        <family val="2"/>
      </rPr>
      <t>2,0</t>
    </r>
  </si>
  <si>
    <r>
      <rPr>
        <sz val="5"/>
        <rFont val="Microsoft Sans Serif"/>
        <family val="2"/>
      </rPr>
      <t>$ 90.000,00</t>
    </r>
  </si>
  <si>
    <r>
      <rPr>
        <sz val="5"/>
        <rFont val="Microsoft Sans Serif"/>
        <family val="2"/>
      </rPr>
      <t>$ 180.000,00</t>
    </r>
  </si>
  <si>
    <r>
      <rPr>
        <sz val="5"/>
        <rFont val="Microsoft Sans Serif"/>
        <family val="2"/>
      </rPr>
      <t>BUZÓN DE SUGERENCIAS EN ACRÍLICO DE 0,30M X 0,30M X 0,30M</t>
    </r>
  </si>
  <si>
    <r>
      <rPr>
        <sz val="5"/>
        <rFont val="Microsoft Sans Serif"/>
        <family val="2"/>
      </rPr>
      <t>$ 95.000,00</t>
    </r>
  </si>
  <si>
    <r>
      <rPr>
        <sz val="5"/>
        <rFont val="Microsoft Sans Serif"/>
        <family val="2"/>
      </rPr>
      <t>$ 285.000,00</t>
    </r>
  </si>
  <si>
    <r>
      <rPr>
        <sz val="5"/>
        <rFont val="Microsoft Sans Serif"/>
        <family val="2"/>
      </rPr>
      <t>CARTELERA  INFORMATIVA  DE  1,20M  X  0,80M  EN  MADERA CON FONDO DE CORCHO</t>
    </r>
  </si>
  <si>
    <r>
      <rPr>
        <sz val="5"/>
        <rFont val="Microsoft Sans Serif"/>
        <family val="2"/>
      </rPr>
      <t>$ 112.000,00</t>
    </r>
  </si>
  <si>
    <r>
      <rPr>
        <sz val="5"/>
        <rFont val="Microsoft Sans Serif"/>
        <family val="2"/>
      </rPr>
      <t>$ 336.000,00</t>
    </r>
  </si>
  <si>
    <r>
      <rPr>
        <sz val="5"/>
        <rFont val="Microsoft Sans Serif"/>
        <family val="2"/>
      </rPr>
      <t>BAÑO  PORTATILES   (SEGÚN  R.2400  DE  1979:  SANITARIO, LAVAMANOS, ORINAL, DUCHA)</t>
    </r>
  </si>
  <si>
    <r>
      <rPr>
        <sz val="5"/>
        <rFont val="Microsoft Sans Serif"/>
        <family val="2"/>
      </rPr>
      <t>$ 795.000,00</t>
    </r>
  </si>
  <si>
    <r>
      <rPr>
        <sz val="5"/>
        <rFont val="Microsoft Sans Serif"/>
        <family val="2"/>
      </rPr>
      <t>$ 1.590.000,00</t>
    </r>
  </si>
  <si>
    <r>
      <rPr>
        <b/>
        <sz val="5"/>
        <rFont val="Trebuchet MS"/>
        <family val="2"/>
      </rPr>
      <t>III</t>
    </r>
  </si>
  <si>
    <r>
      <rPr>
        <b/>
        <sz val="5"/>
        <rFont val="Trebuchet MS"/>
        <family val="2"/>
      </rPr>
      <t>DOTACION SEGURIDAD</t>
    </r>
  </si>
  <si>
    <r>
      <rPr>
        <sz val="5"/>
        <rFont val="Microsoft Sans Serif"/>
        <family val="2"/>
      </rPr>
      <t>CAMILLA RÍGIDA</t>
    </r>
  </si>
  <si>
    <r>
      <rPr>
        <sz val="5"/>
        <rFont val="Microsoft Sans Serif"/>
        <family val="2"/>
      </rPr>
      <t>$ 295.940,00</t>
    </r>
  </si>
  <si>
    <r>
      <rPr>
        <sz val="5"/>
        <rFont val="Microsoft Sans Serif"/>
        <family val="2"/>
      </rPr>
      <t>$ 591.880,00</t>
    </r>
  </si>
  <si>
    <r>
      <rPr>
        <b/>
        <sz val="5"/>
        <rFont val="Trebuchet MS"/>
        <family val="2"/>
      </rPr>
      <t>COSTO TOTAL DEL PROYECTO (PGIO)</t>
    </r>
  </si>
  <si>
    <r>
      <rPr>
        <b/>
        <sz val="6"/>
        <rFont val="Trebuchet MS"/>
        <family val="2"/>
      </rPr>
      <t>$ 3.577.880,00</t>
    </r>
  </si>
  <si>
    <r>
      <rPr>
        <b/>
        <sz val="6.5"/>
        <rFont val="Tahoma"/>
        <family val="2"/>
      </rPr>
      <t>DESGLOSE DE INTERVENTORÍA</t>
    </r>
  </si>
  <si>
    <r>
      <rPr>
        <b/>
        <sz val="6.5"/>
        <rFont val="Tahoma"/>
        <family val="2"/>
      </rPr>
      <t>CONSTRUCCIÓN DE PLANTA DE TRATAMIENTO DE AGUA POTABLE CON CAPACIDAD DE PRODUCCIÓN DE 500 M3/DÍA EN EL CORREGIMIENTO DE BUENOS AIRES, MUNICIPIO DE  URIBIA - GUAJIRA.</t>
    </r>
  </si>
  <si>
    <r>
      <rPr>
        <b/>
        <sz val="6.5"/>
        <rFont val="Tahoma"/>
        <family val="2"/>
      </rPr>
      <t>A</t>
    </r>
  </si>
  <si>
    <r>
      <rPr>
        <b/>
        <sz val="6.5"/>
        <rFont val="Tahoma"/>
        <family val="2"/>
      </rPr>
      <t>COSTO DE PERSONAL</t>
    </r>
  </si>
  <si>
    <r>
      <rPr>
        <b/>
        <sz val="6.5"/>
        <rFont val="Tahoma"/>
        <family val="2"/>
      </rPr>
      <t>SALARIO/ MES</t>
    </r>
  </si>
  <si>
    <r>
      <rPr>
        <b/>
        <sz val="6.5"/>
        <rFont val="Tahoma"/>
        <family val="2"/>
      </rPr>
      <t>CANTIDAD</t>
    </r>
  </si>
  <si>
    <r>
      <rPr>
        <b/>
        <sz val="6.5"/>
        <rFont val="Tahoma"/>
        <family val="2"/>
      </rPr>
      <t>TIEMPO / MESES</t>
    </r>
  </si>
  <si>
    <r>
      <rPr>
        <b/>
        <sz val="6.5"/>
        <rFont val="Tahoma"/>
        <family val="2"/>
      </rPr>
      <t xml:space="preserve">% DE DEDICACI
</t>
    </r>
    <r>
      <rPr>
        <b/>
        <sz val="6.5"/>
        <rFont val="Tahoma"/>
        <family val="2"/>
      </rPr>
      <t>ON</t>
    </r>
  </si>
  <si>
    <r>
      <rPr>
        <b/>
        <sz val="6.5"/>
        <rFont val="Tahoma"/>
        <family val="2"/>
      </rPr>
      <t>VALOR TOTAL</t>
    </r>
  </si>
  <si>
    <r>
      <rPr>
        <b/>
        <sz val="6.5"/>
        <rFont val="Tahoma"/>
        <family val="2"/>
      </rPr>
      <t>1</t>
    </r>
  </si>
  <si>
    <r>
      <rPr>
        <b/>
        <sz val="6.5"/>
        <rFont val="Tahoma"/>
        <family val="2"/>
      </rPr>
      <t>PERSONAL PROFESIONAL</t>
    </r>
  </si>
  <si>
    <r>
      <rPr>
        <b/>
        <sz val="6.5"/>
        <rFont val="Tahoma"/>
        <family val="2"/>
      </rPr>
      <t>$       134.750.000,00</t>
    </r>
  </si>
  <si>
    <r>
      <rPr>
        <sz val="6.5"/>
        <rFont val="Tahoma"/>
        <family val="2"/>
      </rPr>
      <t>1,1</t>
    </r>
  </si>
  <si>
    <r>
      <rPr>
        <sz val="6.5"/>
        <rFont val="Tahoma"/>
        <family val="2"/>
      </rPr>
      <t>Director de Interventoría</t>
    </r>
  </si>
  <si>
    <r>
      <rPr>
        <sz val="6.5"/>
        <rFont val="Tahoma"/>
        <family val="2"/>
      </rPr>
      <t>$    5.800.000,00</t>
    </r>
  </si>
  <si>
    <r>
      <rPr>
        <sz val="6.5"/>
        <rFont val="Tahoma"/>
        <family val="2"/>
      </rPr>
      <t>$             29.000.000,00</t>
    </r>
  </si>
  <si>
    <r>
      <rPr>
        <sz val="6.5"/>
        <rFont val="Tahoma"/>
        <family val="2"/>
      </rPr>
      <t>1,2</t>
    </r>
  </si>
  <si>
    <r>
      <rPr>
        <sz val="6.5"/>
        <rFont val="Tahoma"/>
        <family val="2"/>
      </rPr>
      <t>Ing. Residente de Interventoría</t>
    </r>
  </si>
  <si>
    <r>
      <rPr>
        <sz val="6.5"/>
        <rFont val="Tahoma"/>
        <family val="2"/>
      </rPr>
      <t>$    3.200.000,00</t>
    </r>
  </si>
  <si>
    <r>
      <rPr>
        <sz val="6.5"/>
        <rFont val="Tahoma"/>
        <family val="2"/>
      </rPr>
      <t>$             32.000.000,00</t>
    </r>
  </si>
  <si>
    <r>
      <rPr>
        <sz val="6.5"/>
        <rFont val="Tahoma"/>
        <family val="2"/>
      </rPr>
      <t>1,3</t>
    </r>
  </si>
  <si>
    <r>
      <rPr>
        <sz val="6.5"/>
        <rFont val="Tahoma"/>
        <family val="2"/>
      </rPr>
      <t>Contador Público</t>
    </r>
  </si>
  <si>
    <r>
      <rPr>
        <sz val="6.5"/>
        <rFont val="Tahoma"/>
        <family val="2"/>
      </rPr>
      <t>$    3.000.000,00</t>
    </r>
  </si>
  <si>
    <r>
      <rPr>
        <sz val="6.5"/>
        <rFont val="Tahoma"/>
        <family val="2"/>
      </rPr>
      <t>$             12.000.000,00</t>
    </r>
  </si>
  <si>
    <r>
      <rPr>
        <sz val="6.5"/>
        <rFont val="Tahoma"/>
        <family val="2"/>
      </rPr>
      <t>1,4</t>
    </r>
  </si>
  <si>
    <r>
      <rPr>
        <sz val="6.5"/>
        <rFont val="Tahoma"/>
        <family val="2"/>
      </rPr>
      <t>Abogado</t>
    </r>
  </si>
  <si>
    <r>
      <rPr>
        <sz val="6.5"/>
        <rFont val="Tahoma"/>
        <family val="2"/>
      </rPr>
      <t>$               6.000.000,00</t>
    </r>
  </si>
  <si>
    <r>
      <rPr>
        <sz val="6.5"/>
        <rFont val="Tahoma"/>
        <family val="2"/>
      </rPr>
      <t>1,5</t>
    </r>
  </si>
  <si>
    <r>
      <rPr>
        <sz val="6.5"/>
        <rFont val="Tahoma"/>
        <family val="2"/>
      </rPr>
      <t>Técnico Profesional SISO</t>
    </r>
  </si>
  <si>
    <r>
      <rPr>
        <sz val="6.5"/>
        <rFont val="Tahoma"/>
        <family val="2"/>
      </rPr>
      <t>$    1.500.000,00</t>
    </r>
  </si>
  <si>
    <r>
      <rPr>
        <sz val="6.5"/>
        <rFont val="Tahoma"/>
        <family val="2"/>
      </rPr>
      <t>$             15.000.000,00</t>
    </r>
  </si>
  <si>
    <r>
      <rPr>
        <sz val="6.5"/>
        <rFont val="Tahoma"/>
        <family val="2"/>
      </rPr>
      <t>1,6</t>
    </r>
  </si>
  <si>
    <r>
      <rPr>
        <sz val="6.5"/>
        <rFont val="Tahoma"/>
        <family val="2"/>
      </rPr>
      <t>Trabajadora Social</t>
    </r>
  </si>
  <si>
    <r>
      <rPr>
        <sz val="6.5"/>
        <rFont val="Tahoma"/>
        <family val="2"/>
      </rPr>
      <t>$    2.500.000,00</t>
    </r>
  </si>
  <si>
    <r>
      <rPr>
        <sz val="6.5"/>
        <rFont val="Tahoma"/>
        <family val="2"/>
      </rPr>
      <t>$             25.000.000,00</t>
    </r>
  </si>
  <si>
    <r>
      <rPr>
        <sz val="6.5"/>
        <rFont val="Tahoma"/>
        <family val="2"/>
      </rPr>
      <t>1,7</t>
    </r>
  </si>
  <si>
    <r>
      <rPr>
        <sz val="6.5"/>
        <rFont val="Tahoma"/>
        <family val="2"/>
      </rPr>
      <t>Topografo</t>
    </r>
  </si>
  <si>
    <r>
      <rPr>
        <sz val="6.5"/>
        <rFont val="Tahoma"/>
        <family val="2"/>
      </rPr>
      <t>$    1.800.000,00</t>
    </r>
  </si>
  <si>
    <r>
      <rPr>
        <sz val="6.5"/>
        <rFont val="Tahoma"/>
        <family val="2"/>
      </rPr>
      <t>$               4.500.000,00</t>
    </r>
  </si>
  <si>
    <r>
      <rPr>
        <sz val="6.5"/>
        <rFont val="Tahoma"/>
        <family val="2"/>
      </rPr>
      <t>1,8</t>
    </r>
  </si>
  <si>
    <r>
      <rPr>
        <sz val="6.5"/>
        <rFont val="Tahoma"/>
        <family val="2"/>
      </rPr>
      <t>Especialista hidraulico</t>
    </r>
  </si>
  <si>
    <r>
      <rPr>
        <sz val="6.5"/>
        <rFont val="Tahoma"/>
        <family val="2"/>
      </rPr>
      <t>$    4.500.000,00</t>
    </r>
  </si>
  <si>
    <r>
      <rPr>
        <sz val="6.5"/>
        <rFont val="Tahoma"/>
        <family val="2"/>
      </rPr>
      <t>$             11.250.000,00</t>
    </r>
  </si>
  <si>
    <r>
      <rPr>
        <b/>
        <sz val="6.5"/>
        <rFont val="Tahoma"/>
        <family val="2"/>
      </rPr>
      <t>2</t>
    </r>
  </si>
  <si>
    <r>
      <rPr>
        <b/>
        <sz val="6.5"/>
        <rFont val="Tahoma"/>
        <family val="2"/>
      </rPr>
      <t>PERSONAL AUXILIAR</t>
    </r>
  </si>
  <si>
    <r>
      <rPr>
        <b/>
        <sz val="6.5"/>
        <rFont val="Tahoma"/>
        <family val="2"/>
      </rPr>
      <t>$         12.500.000,00</t>
    </r>
  </si>
  <si>
    <r>
      <rPr>
        <sz val="6.5"/>
        <rFont val="Tahoma"/>
        <family val="2"/>
      </rPr>
      <t>2,1</t>
    </r>
  </si>
  <si>
    <r>
      <rPr>
        <sz val="6.5"/>
        <rFont val="Tahoma"/>
        <family val="2"/>
      </rPr>
      <t>Cadenero</t>
    </r>
  </si>
  <si>
    <r>
      <rPr>
        <sz val="6.5"/>
        <rFont val="Tahoma"/>
        <family val="2"/>
      </rPr>
      <t>$    1.000.000,00</t>
    </r>
  </si>
  <si>
    <r>
      <rPr>
        <sz val="6.5"/>
        <rFont val="Tahoma"/>
        <family val="2"/>
      </rPr>
      <t>$               2.500.000,00</t>
    </r>
  </si>
  <si>
    <r>
      <rPr>
        <sz val="6.5"/>
        <rFont val="Tahoma"/>
        <family val="2"/>
      </rPr>
      <t>2,2</t>
    </r>
  </si>
  <si>
    <r>
      <rPr>
        <sz val="6.5"/>
        <rFont val="Tahoma"/>
        <family val="2"/>
      </rPr>
      <t>Auxiliar administrativo</t>
    </r>
  </si>
  <si>
    <r>
      <rPr>
        <sz val="6.5"/>
        <rFont val="Tahoma"/>
        <family val="2"/>
      </rPr>
      <t>$             10.000.000,00</t>
    </r>
  </si>
  <si>
    <r>
      <rPr>
        <b/>
        <sz val="6.5"/>
        <rFont val="Tahoma"/>
        <family val="2"/>
      </rPr>
      <t>TOTAL COSTO DE PERSONAL</t>
    </r>
  </si>
  <si>
    <r>
      <rPr>
        <b/>
        <sz val="6.5"/>
        <rFont val="Tahoma"/>
        <family val="2"/>
      </rPr>
      <t>$ 147.250.000,00</t>
    </r>
  </si>
  <si>
    <r>
      <rPr>
        <b/>
        <sz val="6.5"/>
        <rFont val="Tahoma"/>
        <family val="2"/>
      </rPr>
      <t>TOTAL COSTO DE PERSONAL CON FACTOR MULTIPLICADOR (2.35)</t>
    </r>
  </si>
  <si>
    <r>
      <rPr>
        <b/>
        <sz val="6.5"/>
        <rFont val="Tahoma"/>
        <family val="2"/>
      </rPr>
      <t>$ 339.041.652,50</t>
    </r>
  </si>
  <si>
    <r>
      <rPr>
        <b/>
        <sz val="6.5"/>
        <rFont val="Tahoma"/>
        <family val="2"/>
      </rPr>
      <t>B</t>
    </r>
  </si>
  <si>
    <r>
      <rPr>
        <b/>
        <sz val="6.5"/>
        <rFont val="Tahoma"/>
        <family val="2"/>
      </rPr>
      <t>COSTOS DE ADMINISTRACION</t>
    </r>
  </si>
  <si>
    <r>
      <rPr>
        <b/>
        <sz val="6.5"/>
        <rFont val="Tahoma"/>
        <family val="2"/>
      </rPr>
      <t>VALOR UNITARIO</t>
    </r>
  </si>
  <si>
    <r>
      <rPr>
        <b/>
        <sz val="6.5"/>
        <rFont val="Tahoma"/>
        <family val="2"/>
      </rPr>
      <t>3</t>
    </r>
  </si>
  <si>
    <r>
      <rPr>
        <b/>
        <sz val="6.5"/>
        <rFont val="Tahoma"/>
        <family val="2"/>
      </rPr>
      <t>OFICINA Y CAMPO</t>
    </r>
  </si>
  <si>
    <r>
      <rPr>
        <b/>
        <sz val="6.5"/>
        <rFont val="Tahoma"/>
        <family val="2"/>
      </rPr>
      <t>$       100.478.627,73</t>
    </r>
  </si>
  <si>
    <r>
      <rPr>
        <sz val="6.5"/>
        <rFont val="Tahoma"/>
        <family val="2"/>
      </rPr>
      <t>3.1</t>
    </r>
  </si>
  <si>
    <r>
      <rPr>
        <sz val="6.5"/>
        <rFont val="Tahoma"/>
        <family val="2"/>
      </rPr>
      <t>Oficina (Incl. Servicios Publicos)</t>
    </r>
  </si>
  <si>
    <r>
      <rPr>
        <sz val="6.5"/>
        <rFont val="Tahoma"/>
        <family val="2"/>
      </rPr>
      <t>$    1.279.190,59</t>
    </r>
  </si>
  <si>
    <r>
      <rPr>
        <sz val="6.5"/>
        <rFont val="Tahoma"/>
        <family val="2"/>
      </rPr>
      <t>$             12.791.905,88</t>
    </r>
  </si>
  <si>
    <r>
      <rPr>
        <sz val="6.5"/>
        <rFont val="Tahoma"/>
        <family val="2"/>
      </rPr>
      <t>3.2</t>
    </r>
  </si>
  <si>
    <r>
      <rPr>
        <sz val="6.5"/>
        <rFont val="Tahoma"/>
        <family val="2"/>
      </rPr>
      <t xml:space="preserve">Servicio de linea telefonica local ilimitada,
</t>
    </r>
    <r>
      <rPr>
        <sz val="6.5"/>
        <rFont val="Tahoma"/>
        <family val="2"/>
      </rPr>
      <t>celulares, equipos de comunicación e internet</t>
    </r>
  </si>
  <si>
    <r>
      <rPr>
        <sz val="6.5"/>
        <rFont val="Tahoma"/>
        <family val="2"/>
      </rPr>
      <t>$         83.500,00</t>
    </r>
  </si>
  <si>
    <r>
      <rPr>
        <sz val="6.5"/>
        <rFont val="Tahoma"/>
        <family val="2"/>
      </rPr>
      <t>$                 835.000,00</t>
    </r>
  </si>
  <si>
    <r>
      <rPr>
        <sz val="6.5"/>
        <rFont val="Tahoma"/>
        <family val="2"/>
      </rPr>
      <t>3.3</t>
    </r>
  </si>
  <si>
    <r>
      <rPr>
        <sz val="6.5"/>
        <rFont val="Tahoma"/>
        <family val="2"/>
      </rPr>
      <t xml:space="preserve">Preparación y edición de informes (Incluye: Uso
</t>
    </r>
    <r>
      <rPr>
        <sz val="6.5"/>
        <rFont val="Tahoma"/>
        <family val="2"/>
      </rPr>
      <t>de Equipos, FotografÍas, Impresiones)</t>
    </r>
  </si>
  <si>
    <r>
      <rPr>
        <sz val="6.5"/>
        <rFont val="Tahoma"/>
        <family val="2"/>
      </rPr>
      <t>$       550.000,00</t>
    </r>
  </si>
  <si>
    <r>
      <rPr>
        <sz val="6.5"/>
        <rFont val="Tahoma"/>
        <family val="2"/>
      </rPr>
      <t>$               5.500.000,00</t>
    </r>
  </si>
  <si>
    <r>
      <rPr>
        <sz val="6.5"/>
        <rFont val="Tahoma"/>
        <family val="2"/>
      </rPr>
      <t>3.4</t>
    </r>
  </si>
  <si>
    <r>
      <rPr>
        <sz val="6.5"/>
        <rFont val="Tahoma"/>
        <family val="2"/>
      </rPr>
      <t xml:space="preserve">Equipo Completo de Topografia (Estación Total,
</t>
    </r>
    <r>
      <rPr>
        <sz val="6.5"/>
        <rFont val="Tahoma"/>
        <family val="2"/>
      </rPr>
      <t>Nivel de Precisión, GPS Diferencial, Software y</t>
    </r>
  </si>
  <si>
    <r>
      <rPr>
        <sz val="6.5"/>
        <rFont val="Tahoma"/>
        <family val="2"/>
      </rPr>
      <t>$        4.050.000</t>
    </r>
  </si>
  <si>
    <r>
      <rPr>
        <sz val="6.5"/>
        <rFont val="Tahoma"/>
        <family val="2"/>
      </rPr>
      <t>$             10.125.000,00</t>
    </r>
  </si>
  <si>
    <r>
      <rPr>
        <sz val="6.5"/>
        <rFont val="Tahoma"/>
        <family val="2"/>
      </rPr>
      <t>3.5</t>
    </r>
  </si>
  <si>
    <r>
      <rPr>
        <sz val="6.5"/>
        <rFont val="Tahoma"/>
        <family val="2"/>
      </rPr>
      <t xml:space="preserve">Alquiler de Vehiculo Tipo Pick Up 4x4 Modelo
</t>
    </r>
    <r>
      <rPr>
        <sz val="6.5"/>
        <rFont val="Tahoma"/>
        <family val="2"/>
      </rPr>
      <t>2015 o Superior (Incl. Conductor y Combustible)</t>
    </r>
  </si>
  <si>
    <r>
      <rPr>
        <sz val="6.5"/>
        <rFont val="Tahoma"/>
        <family val="2"/>
      </rPr>
      <t>$        6.565.172</t>
    </r>
  </si>
  <si>
    <r>
      <rPr>
        <sz val="6.5"/>
        <rFont val="Tahoma"/>
        <family val="2"/>
      </rPr>
      <t>$             65.651.721,85</t>
    </r>
  </si>
  <si>
    <r>
      <rPr>
        <sz val="6.5"/>
        <rFont val="Tahoma"/>
        <family val="2"/>
      </rPr>
      <t>3.6</t>
    </r>
  </si>
  <si>
    <r>
      <rPr>
        <sz val="6.5"/>
        <rFont val="Tahoma"/>
        <family val="2"/>
      </rPr>
      <t xml:space="preserve">Ensayos de Laboratorio (DETERMINACIÓN DE LA
</t>
    </r>
    <r>
      <rPr>
        <sz val="6.5"/>
        <rFont val="Tahoma"/>
        <family val="2"/>
      </rPr>
      <t>MASA UNITARIA SECA (DENSIDAD SECA)</t>
    </r>
  </si>
  <si>
    <r>
      <rPr>
        <sz val="6.5"/>
        <rFont val="Tahoma"/>
        <family val="2"/>
      </rPr>
      <t>$                 775.000,00</t>
    </r>
  </si>
  <si>
    <r>
      <rPr>
        <sz val="6.5"/>
        <rFont val="Tahoma"/>
        <family val="2"/>
      </rPr>
      <t xml:space="preserve">Ensayos de Laboratorio (RESISTENCIA A LA
</t>
    </r>
    <r>
      <rPr>
        <sz val="6.5"/>
        <rFont val="Tahoma"/>
        <family val="2"/>
      </rPr>
      <t>COMPRESIÓN DE CILINDROS DE CONCRETO)</t>
    </r>
  </si>
  <si>
    <r>
      <rPr>
        <sz val="6.5"/>
        <rFont val="Tahoma"/>
        <family val="2"/>
      </rPr>
      <t>$               4.800.000,00</t>
    </r>
  </si>
  <si>
    <r>
      <rPr>
        <b/>
        <sz val="6.5"/>
        <rFont val="Tahoma"/>
        <family val="2"/>
      </rPr>
      <t>TOTAL COSTO DE ADMINISTRACION</t>
    </r>
  </si>
  <si>
    <r>
      <rPr>
        <b/>
        <sz val="6.5"/>
        <rFont val="Tahoma"/>
        <family val="2"/>
      </rPr>
      <t>$             100.478.628</t>
    </r>
  </si>
  <si>
    <r>
      <rPr>
        <b/>
        <sz val="6.5"/>
        <rFont val="Tahoma"/>
        <family val="2"/>
      </rPr>
      <t>TOTAL COSTOS DIRECTOS</t>
    </r>
  </si>
  <si>
    <r>
      <rPr>
        <b/>
        <sz val="6.5"/>
        <rFont val="Tahoma"/>
        <family val="2"/>
      </rPr>
      <t>$       439.520.280,23</t>
    </r>
  </si>
  <si>
    <r>
      <rPr>
        <b/>
        <sz val="6.5"/>
        <rFont val="Tahoma"/>
        <family val="2"/>
      </rPr>
      <t>IVA</t>
    </r>
  </si>
  <si>
    <r>
      <rPr>
        <b/>
        <sz val="6.5"/>
        <rFont val="Tahoma"/>
        <family val="2"/>
      </rPr>
      <t>$         83.508.853,00</t>
    </r>
  </si>
  <si>
    <r>
      <rPr>
        <b/>
        <sz val="6.5"/>
        <rFont val="Tahoma"/>
        <family val="2"/>
      </rPr>
      <t>VALOR DE LA INTERVENTORIA CON IVA</t>
    </r>
  </si>
  <si>
    <r>
      <rPr>
        <b/>
        <sz val="6.5"/>
        <rFont val="Tahoma"/>
        <family val="2"/>
      </rPr>
      <t>$       523.029.133,00</t>
    </r>
  </si>
  <si>
    <r>
      <rPr>
        <sz val="6.5"/>
        <rFont val="Tahoma"/>
        <family val="2"/>
      </rPr>
      <t xml:space="preserve">Profesional Responsable:
</t>
    </r>
  </si>
  <si>
    <r>
      <rPr>
        <b/>
        <sz val="5.5"/>
        <rFont val="Arial"/>
        <family val="2"/>
      </rPr>
      <t>CONSTRUCCIÓN DE PLANTA DE TRATAMIENTO DE AGUA POTABLE CON CAPACIDAD DE PRODUCCIÓN DE 500 M3/DÍA EN EL CORREGIMIENTO DE BUENOS AIRES, MUNICIPIO DE  URIBIA - GUAJIRA.</t>
    </r>
  </si>
  <si>
    <r>
      <rPr>
        <b/>
        <sz val="7"/>
        <rFont val="Arial"/>
        <family val="2"/>
      </rPr>
      <t>ANALISIS DE PRECIOS UNITARIOS</t>
    </r>
  </si>
  <si>
    <r>
      <rPr>
        <sz val="5.5"/>
        <rFont val="Arial MT"/>
        <family val="2"/>
      </rPr>
      <t>ITEM  :</t>
    </r>
  </si>
  <si>
    <r>
      <rPr>
        <sz val="7"/>
        <rFont val="Arial MT"/>
        <family val="2"/>
      </rPr>
      <t>Descapote a máquina, retiro y disposicion</t>
    </r>
  </si>
  <si>
    <r>
      <rPr>
        <sz val="7"/>
        <rFont val="Arial MT"/>
        <family val="2"/>
      </rPr>
      <t>UNIDAD</t>
    </r>
  </si>
  <si>
    <r>
      <rPr>
        <sz val="7"/>
        <rFont val="Arial MT"/>
        <family val="2"/>
      </rPr>
      <t>AÑO: 2020</t>
    </r>
  </si>
  <si>
    <r>
      <rPr>
        <sz val="7"/>
        <rFont val="Arial MT"/>
        <family val="2"/>
      </rPr>
      <t>M3</t>
    </r>
  </si>
  <si>
    <r>
      <rPr>
        <b/>
        <sz val="5.5"/>
        <rFont val="Arial"/>
        <family val="2"/>
      </rPr>
      <t>I - EQUIPO</t>
    </r>
  </si>
  <si>
    <r>
      <rPr>
        <b/>
        <sz val="5.5"/>
        <rFont val="Arial"/>
        <family val="2"/>
      </rPr>
      <t>DESCRIPCION</t>
    </r>
  </si>
  <si>
    <r>
      <rPr>
        <sz val="5.5"/>
        <rFont val="Arial MT"/>
        <family val="2"/>
      </rPr>
      <t>cantidad</t>
    </r>
  </si>
  <si>
    <r>
      <rPr>
        <sz val="5.5"/>
        <rFont val="Arial MT"/>
        <family val="2"/>
      </rPr>
      <t>Tarifa hora</t>
    </r>
  </si>
  <si>
    <r>
      <rPr>
        <sz val="5.5"/>
        <rFont val="Arial MT"/>
        <family val="2"/>
      </rPr>
      <t>Rendimiento</t>
    </r>
  </si>
  <si>
    <r>
      <rPr>
        <sz val="5.5"/>
        <rFont val="Arial MT"/>
        <family val="2"/>
      </rPr>
      <t>Valor Unitario</t>
    </r>
  </si>
  <si>
    <r>
      <rPr>
        <sz val="5.5"/>
        <rFont val="Arial MT"/>
        <family val="2"/>
      </rPr>
      <t>Herramienta menor</t>
    </r>
  </si>
  <si>
    <r>
      <rPr>
        <sz val="5.5"/>
        <rFont val="Arial MT"/>
        <family val="2"/>
      </rPr>
      <t>0,05</t>
    </r>
  </si>
  <si>
    <r>
      <rPr>
        <sz val="5.5"/>
        <rFont val="Arial MT"/>
        <family val="2"/>
      </rPr>
      <t>Bulldozer</t>
    </r>
  </si>
  <si>
    <r>
      <rPr>
        <sz val="5.5"/>
        <rFont val="Arial MT"/>
        <family val="2"/>
      </rPr>
      <t>0,13</t>
    </r>
  </si>
  <si>
    <r>
      <rPr>
        <sz val="5.5"/>
        <rFont val="Arial MT"/>
        <family val="2"/>
      </rPr>
      <t>Cargador</t>
    </r>
  </si>
  <si>
    <r>
      <rPr>
        <sz val="5.5"/>
        <rFont val="Arial MT"/>
        <family val="2"/>
      </rPr>
      <t>0,02</t>
    </r>
  </si>
  <si>
    <r>
      <rPr>
        <sz val="5.5"/>
        <rFont val="Arial MT"/>
        <family val="2"/>
      </rPr>
      <t>Sub - Total</t>
    </r>
  </si>
  <si>
    <r>
      <rPr>
        <b/>
        <sz val="5.5"/>
        <rFont val="Arial"/>
        <family val="2"/>
      </rPr>
      <t>65.436,00</t>
    </r>
  </si>
  <si>
    <r>
      <rPr>
        <b/>
        <sz val="5.5"/>
        <rFont val="Arial"/>
        <family val="2"/>
      </rPr>
      <t>ll - MATERIALES</t>
    </r>
  </si>
  <si>
    <r>
      <rPr>
        <sz val="5.5"/>
        <rFont val="Arial MT"/>
        <family val="2"/>
      </rPr>
      <t>Unidad</t>
    </r>
  </si>
  <si>
    <r>
      <rPr>
        <sz val="5.5"/>
        <rFont val="Arial MT"/>
        <family val="2"/>
      </rPr>
      <t>Precio Unitario</t>
    </r>
  </si>
  <si>
    <r>
      <rPr>
        <sz val="5.5"/>
        <rFont val="Arial MT"/>
        <family val="2"/>
      </rPr>
      <t>Cantidad</t>
    </r>
  </si>
  <si>
    <r>
      <rPr>
        <sz val="5.5"/>
        <rFont val="Arial MT"/>
        <family val="2"/>
      </rPr>
      <t>Derechos de explotación y/o disposición de materiales</t>
    </r>
  </si>
  <si>
    <r>
      <rPr>
        <sz val="5.5"/>
        <rFont val="Arial MT"/>
        <family val="2"/>
      </rPr>
      <t>m3</t>
    </r>
  </si>
  <si>
    <r>
      <rPr>
        <sz val="5.5"/>
        <rFont val="Arial MT"/>
        <family val="2"/>
      </rPr>
      <t>7.800,00</t>
    </r>
  </si>
  <si>
    <r>
      <rPr>
        <b/>
        <sz val="5.5"/>
        <rFont val="Arial"/>
        <family val="2"/>
      </rPr>
      <t>7.800,00</t>
    </r>
  </si>
  <si>
    <r>
      <rPr>
        <b/>
        <sz val="5.5"/>
        <rFont val="Arial"/>
        <family val="2"/>
      </rPr>
      <t>lll - MANO DE OBRA</t>
    </r>
  </si>
  <si>
    <r>
      <rPr>
        <sz val="5.5"/>
        <rFont val="Arial MT"/>
        <family val="2"/>
      </rPr>
      <t>Descripción</t>
    </r>
  </si>
  <si>
    <r>
      <rPr>
        <sz val="5.5"/>
        <rFont val="Arial MT"/>
        <family val="2"/>
      </rPr>
      <t>Precio</t>
    </r>
  </si>
  <si>
    <r>
      <rPr>
        <sz val="5.5"/>
        <rFont val="Arial MT"/>
        <family val="2"/>
      </rPr>
      <t>Total</t>
    </r>
  </si>
  <si>
    <r>
      <rPr>
        <sz val="5"/>
        <rFont val="Times New Roman"/>
        <family val="1"/>
      </rPr>
      <t>Cuadrilla tipo 1 (Comb. 1 O + 1 A)</t>
    </r>
  </si>
  <si>
    <r>
      <rPr>
        <sz val="5.5"/>
        <rFont val="Arial MT"/>
        <family val="2"/>
      </rPr>
      <t>HH</t>
    </r>
  </si>
  <si>
    <r>
      <rPr>
        <sz val="5.5"/>
        <rFont val="Arial MT"/>
        <family val="2"/>
      </rPr>
      <t>0,25</t>
    </r>
  </si>
  <si>
    <r>
      <rPr>
        <b/>
        <sz val="5.5"/>
        <rFont val="Arial"/>
        <family val="2"/>
      </rPr>
      <t>4.402,00</t>
    </r>
  </si>
  <si>
    <r>
      <rPr>
        <b/>
        <sz val="5.5"/>
        <rFont val="Arial"/>
        <family val="2"/>
      </rPr>
      <t>lV - TRANSPORTE</t>
    </r>
  </si>
  <si>
    <r>
      <rPr>
        <sz val="5.5"/>
        <rFont val="Arial MT"/>
        <family val="2"/>
      </rPr>
      <t>Material proveniente del descapote</t>
    </r>
  </si>
  <si>
    <r>
      <rPr>
        <sz val="5.5"/>
        <rFont val="Arial MT"/>
        <family val="2"/>
      </rPr>
      <t>33.800,00</t>
    </r>
  </si>
  <si>
    <r>
      <rPr>
        <b/>
        <sz val="5.5"/>
        <rFont val="Arial"/>
        <family val="2"/>
      </rPr>
      <t>33.800,00</t>
    </r>
  </si>
  <si>
    <r>
      <rPr>
        <sz val="5.5"/>
        <rFont val="Arial MT"/>
        <family val="2"/>
      </rPr>
      <t>Total Costo Directo</t>
    </r>
  </si>
  <si>
    <r>
      <rPr>
        <b/>
        <sz val="5.5"/>
        <rFont val="Arial"/>
        <family val="2"/>
      </rPr>
      <t>111.438,00</t>
    </r>
  </si>
  <si>
    <r>
      <rPr>
        <sz val="5.5"/>
        <rFont val="Arial MT"/>
        <family val="2"/>
      </rPr>
      <t>ELABORÓ:</t>
    </r>
  </si>
  <si>
    <r>
      <rPr>
        <b/>
        <sz val="6"/>
        <rFont val="Arial"/>
        <family val="2"/>
      </rPr>
      <t>CONSTRUCCIÓN DE PLANTA DE TRATAMIENTO DE AGUA POTABLE CON CAPACIDAD DE PRODUCCIÓN DE 500 M3/DÍA EN EL CORREGIMIENTO DE BUENOS AIRES, MUNICIPIO DE  URIBIA - GUAJIRA.</t>
    </r>
  </si>
  <si>
    <r>
      <rPr>
        <b/>
        <sz val="7.5"/>
        <rFont val="Arial"/>
        <family val="2"/>
      </rPr>
      <t>ANALISIS DE PRECIOS UNITARIOS</t>
    </r>
  </si>
  <si>
    <r>
      <rPr>
        <sz val="6"/>
        <rFont val="Arial MT"/>
        <family val="2"/>
      </rPr>
      <t>ITEM  :</t>
    </r>
  </si>
  <si>
    <r>
      <rPr>
        <sz val="7.5"/>
        <rFont val="Arial MT"/>
        <family val="2"/>
      </rPr>
      <t>Relleno con material seleccionado de cantera</t>
    </r>
  </si>
  <si>
    <r>
      <rPr>
        <sz val="7.5"/>
        <rFont val="Arial MT"/>
        <family val="2"/>
      </rPr>
      <t>UNIDAD</t>
    </r>
  </si>
  <si>
    <r>
      <rPr>
        <sz val="7.5"/>
        <rFont val="Arial MT"/>
        <family val="2"/>
      </rPr>
      <t>AÑO: 2020</t>
    </r>
  </si>
  <si>
    <r>
      <rPr>
        <sz val="7.5"/>
        <rFont val="Arial MT"/>
        <family val="2"/>
      </rPr>
      <t>M3</t>
    </r>
  </si>
  <si>
    <r>
      <rPr>
        <b/>
        <sz val="6"/>
        <rFont val="Arial"/>
        <family val="2"/>
      </rPr>
      <t>I - EQUIPO</t>
    </r>
  </si>
  <si>
    <r>
      <rPr>
        <b/>
        <sz val="6"/>
        <rFont val="Arial"/>
        <family val="2"/>
      </rPr>
      <t>DESCRIPCION</t>
    </r>
  </si>
  <si>
    <r>
      <rPr>
        <sz val="6"/>
        <rFont val="Arial MT"/>
        <family val="2"/>
      </rPr>
      <t>cantidad</t>
    </r>
  </si>
  <si>
    <r>
      <rPr>
        <sz val="6"/>
        <rFont val="Arial MT"/>
        <family val="2"/>
      </rPr>
      <t>Tarifa hora</t>
    </r>
  </si>
  <si>
    <r>
      <rPr>
        <sz val="6"/>
        <rFont val="Arial MT"/>
        <family val="2"/>
      </rPr>
      <t>Rendimiento</t>
    </r>
  </si>
  <si>
    <r>
      <rPr>
        <sz val="6"/>
        <rFont val="Arial MT"/>
        <family val="2"/>
      </rPr>
      <t>Valor Unitario</t>
    </r>
  </si>
  <si>
    <r>
      <rPr>
        <sz val="6"/>
        <rFont val="Arial MT"/>
        <family val="2"/>
      </rPr>
      <t>Herramienta menor</t>
    </r>
  </si>
  <si>
    <r>
      <rPr>
        <sz val="6"/>
        <rFont val="Arial MT"/>
        <family val="2"/>
      </rPr>
      <t>2.443,00</t>
    </r>
  </si>
  <si>
    <r>
      <rPr>
        <sz val="6"/>
        <rFont val="Arial MT"/>
        <family val="2"/>
      </rPr>
      <t>0,05</t>
    </r>
  </si>
  <si>
    <r>
      <rPr>
        <sz val="6"/>
        <rFont val="Arial MT"/>
        <family val="2"/>
      </rPr>
      <t>Motoniveladora</t>
    </r>
  </si>
  <si>
    <r>
      <rPr>
        <sz val="6"/>
        <rFont val="Arial MT"/>
        <family val="2"/>
      </rPr>
      <t>Vibrocompactador</t>
    </r>
  </si>
  <si>
    <r>
      <rPr>
        <sz val="6"/>
        <rFont val="Arial MT"/>
        <family val="2"/>
      </rPr>
      <t>0,03</t>
    </r>
  </si>
  <si>
    <r>
      <rPr>
        <sz val="6"/>
        <rFont val="Arial MT"/>
        <family val="2"/>
      </rPr>
      <t>Sub - Total</t>
    </r>
  </si>
  <si>
    <r>
      <rPr>
        <b/>
        <sz val="6"/>
        <rFont val="Arial"/>
        <family val="2"/>
      </rPr>
      <t>31.107,00</t>
    </r>
  </si>
  <si>
    <r>
      <rPr>
        <b/>
        <sz val="6"/>
        <rFont val="Arial"/>
        <family val="2"/>
      </rPr>
      <t>ll - MATERIALES</t>
    </r>
  </si>
  <si>
    <r>
      <rPr>
        <sz val="6"/>
        <rFont val="Arial MT"/>
        <family val="2"/>
      </rPr>
      <t>Unidad</t>
    </r>
  </si>
  <si>
    <r>
      <rPr>
        <sz val="6"/>
        <rFont val="Arial MT"/>
        <family val="2"/>
      </rPr>
      <t>Precio Unitario</t>
    </r>
  </si>
  <si>
    <r>
      <rPr>
        <sz val="6"/>
        <rFont val="Arial MT"/>
        <family val="2"/>
      </rPr>
      <t>Cantidad</t>
    </r>
  </si>
  <si>
    <r>
      <rPr>
        <sz val="6"/>
        <rFont val="Arial MT"/>
        <family val="2"/>
      </rPr>
      <t>Relleno con material seleccionado de cantera</t>
    </r>
  </si>
  <si>
    <r>
      <rPr>
        <sz val="6"/>
        <rFont val="Arial MT"/>
        <family val="2"/>
      </rPr>
      <t>m3</t>
    </r>
  </si>
  <si>
    <r>
      <rPr>
        <sz val="6"/>
        <rFont val="Arial MT"/>
        <family val="2"/>
      </rPr>
      <t>24.000,0</t>
    </r>
  </si>
  <si>
    <r>
      <rPr>
        <sz val="6"/>
        <rFont val="Arial MT"/>
        <family val="2"/>
      </rPr>
      <t>28.800,00</t>
    </r>
  </si>
  <si>
    <r>
      <rPr>
        <b/>
        <sz val="6"/>
        <rFont val="Arial"/>
        <family val="2"/>
      </rPr>
      <t>28.800,00</t>
    </r>
  </si>
  <si>
    <r>
      <rPr>
        <b/>
        <sz val="6"/>
        <rFont val="Arial"/>
        <family val="2"/>
      </rPr>
      <t>lll - MANO DE OBRA</t>
    </r>
  </si>
  <si>
    <r>
      <rPr>
        <sz val="6"/>
        <rFont val="Arial MT"/>
        <family val="2"/>
      </rPr>
      <t>Descripción</t>
    </r>
  </si>
  <si>
    <r>
      <rPr>
        <sz val="6"/>
        <rFont val="Arial MT"/>
        <family val="2"/>
      </rPr>
      <t>Precio</t>
    </r>
  </si>
  <si>
    <r>
      <rPr>
        <sz val="6"/>
        <rFont val="Arial MT"/>
        <family val="2"/>
      </rPr>
      <t>Total</t>
    </r>
  </si>
  <si>
    <r>
      <rPr>
        <sz val="5"/>
        <rFont val="Times New Roman"/>
        <family val="1"/>
      </rPr>
      <t>Cuadrilla tipo 2 (Comb. 1 O + 2 A)</t>
    </r>
  </si>
  <si>
    <r>
      <rPr>
        <sz val="6"/>
        <rFont val="Arial MT"/>
        <family val="2"/>
      </rPr>
      <t>HH</t>
    </r>
  </si>
  <si>
    <r>
      <rPr>
        <sz val="6"/>
        <rFont val="Arial MT"/>
        <family val="2"/>
      </rPr>
      <t>0,1</t>
    </r>
  </si>
  <si>
    <r>
      <rPr>
        <b/>
        <sz val="6"/>
        <rFont val="Arial"/>
        <family val="2"/>
      </rPr>
      <t>2.443,00</t>
    </r>
  </si>
  <si>
    <r>
      <rPr>
        <b/>
        <sz val="6"/>
        <rFont val="Arial"/>
        <family val="2"/>
      </rPr>
      <t>lV - TRANSPORTE</t>
    </r>
  </si>
  <si>
    <r>
      <rPr>
        <sz val="6"/>
        <rFont val="Arial MT"/>
        <family val="2"/>
      </rPr>
      <t>371.280,00</t>
    </r>
  </si>
  <si>
    <r>
      <rPr>
        <b/>
        <sz val="6"/>
        <rFont val="Arial"/>
        <family val="2"/>
      </rPr>
      <t>371.280,00</t>
    </r>
  </si>
  <si>
    <r>
      <rPr>
        <sz val="6"/>
        <rFont val="Arial MT"/>
        <family val="2"/>
      </rPr>
      <t>Total Costo Directo</t>
    </r>
  </si>
  <si>
    <r>
      <rPr>
        <b/>
        <sz val="6"/>
        <rFont val="Arial"/>
        <family val="2"/>
      </rPr>
      <t>433.630,00</t>
    </r>
  </si>
  <si>
    <r>
      <rPr>
        <sz val="6"/>
        <rFont val="Arial MT"/>
        <family val="2"/>
      </rPr>
      <t>ELABORÓ:</t>
    </r>
  </si>
  <si>
    <r>
      <rPr>
        <sz val="7.5"/>
        <rFont val="Arial MT"/>
        <family val="2"/>
      </rPr>
      <t>Trazado y replanteo</t>
    </r>
  </si>
  <si>
    <r>
      <rPr>
        <sz val="7.5"/>
        <rFont val="Arial MT"/>
        <family val="2"/>
      </rPr>
      <t>M2</t>
    </r>
  </si>
  <si>
    <r>
      <rPr>
        <sz val="6"/>
        <rFont val="Arial MT"/>
        <family val="2"/>
      </rPr>
      <t>Tipo</t>
    </r>
  </si>
  <si>
    <r>
      <rPr>
        <sz val="6"/>
        <rFont val="Arial MT"/>
        <family val="2"/>
      </rPr>
      <t>HERRAMIENTA MENOR</t>
    </r>
  </si>
  <si>
    <r>
      <rPr>
        <sz val="6"/>
        <rFont val="Arial MT"/>
        <family val="2"/>
      </rPr>
      <t>%</t>
    </r>
  </si>
  <si>
    <r>
      <rPr>
        <sz val="6"/>
        <rFont val="Arial MT"/>
        <family val="2"/>
      </rPr>
      <t>EQUIPO DE TOPOGRAFIA</t>
    </r>
  </si>
  <si>
    <r>
      <rPr>
        <sz val="6"/>
        <rFont val="Arial MT"/>
        <family val="2"/>
      </rPr>
      <t>HORA</t>
    </r>
  </si>
  <si>
    <r>
      <rPr>
        <sz val="6"/>
        <rFont val="Arial MT"/>
        <family val="2"/>
      </rPr>
      <t>0,02</t>
    </r>
  </si>
  <si>
    <r>
      <rPr>
        <b/>
        <sz val="6"/>
        <rFont val="Arial"/>
        <family val="2"/>
      </rPr>
      <t>1.110,00</t>
    </r>
  </si>
  <si>
    <r>
      <rPr>
        <sz val="6"/>
        <rFont val="Arial MT"/>
        <family val="2"/>
      </rPr>
      <t>DURMIENTE 4 CMx4CMx2.90 M .- ORDINARIO</t>
    </r>
  </si>
  <si>
    <r>
      <rPr>
        <sz val="6"/>
        <rFont val="Arial MT"/>
        <family val="2"/>
      </rPr>
      <t>und</t>
    </r>
  </si>
  <si>
    <r>
      <rPr>
        <sz val="6"/>
        <rFont val="Arial MT"/>
        <family val="2"/>
      </rPr>
      <t>11.900,0</t>
    </r>
  </si>
  <si>
    <r>
      <rPr>
        <sz val="6"/>
        <rFont val="Arial MT"/>
        <family val="2"/>
      </rPr>
      <t>PUNTILLA CON CABEZA 2"</t>
    </r>
  </si>
  <si>
    <r>
      <rPr>
        <sz val="6"/>
        <rFont val="Arial MT"/>
        <family val="2"/>
      </rPr>
      <t>lb</t>
    </r>
  </si>
  <si>
    <r>
      <rPr>
        <sz val="6"/>
        <rFont val="Arial MT"/>
        <family val="2"/>
      </rPr>
      <t>4.900,0</t>
    </r>
  </si>
  <si>
    <r>
      <rPr>
        <sz val="6"/>
        <rFont val="Arial MT"/>
        <family val="2"/>
      </rPr>
      <t>0,01</t>
    </r>
  </si>
  <si>
    <r>
      <rPr>
        <b/>
        <sz val="6"/>
        <rFont val="Arial"/>
        <family val="2"/>
      </rPr>
      <t>665,00</t>
    </r>
  </si>
  <si>
    <r>
      <rPr>
        <sz val="5"/>
        <rFont val="Times New Roman"/>
        <family val="1"/>
      </rPr>
      <t>Cuadrilla topografica</t>
    </r>
  </si>
  <si>
    <r>
      <rPr>
        <b/>
        <sz val="6"/>
        <rFont val="Arial"/>
        <family val="2"/>
      </rPr>
      <t>1.497,00</t>
    </r>
  </si>
  <si>
    <r>
      <rPr>
        <sz val="6"/>
        <rFont val="Arial MT"/>
        <family val="2"/>
      </rPr>
      <t>Personal calificado</t>
    </r>
  </si>
  <si>
    <r>
      <rPr>
        <sz val="6"/>
        <rFont val="Arial MT"/>
        <family val="2"/>
      </rPr>
      <t>Vj</t>
    </r>
  </si>
  <si>
    <r>
      <rPr>
        <sz val="6"/>
        <rFont val="Arial MT"/>
        <family val="2"/>
      </rPr>
      <t>$      2.000.000</t>
    </r>
  </si>
  <si>
    <r>
      <rPr>
        <sz val="6"/>
        <rFont val="Arial MT"/>
        <family val="2"/>
      </rPr>
      <t>0,0002</t>
    </r>
  </si>
  <si>
    <r>
      <rPr>
        <sz val="6"/>
        <rFont val="Arial MT"/>
        <family val="2"/>
      </rPr>
      <t>300,00</t>
    </r>
  </si>
  <si>
    <r>
      <rPr>
        <b/>
        <sz val="6"/>
        <rFont val="Arial"/>
        <family val="2"/>
      </rPr>
      <t>300,00</t>
    </r>
  </si>
  <si>
    <r>
      <rPr>
        <b/>
        <sz val="6"/>
        <rFont val="Arial"/>
        <family val="2"/>
      </rPr>
      <t>3.572,00</t>
    </r>
  </si>
  <si>
    <r>
      <rPr>
        <sz val="7.5"/>
        <rFont val="Arial MT"/>
        <family val="2"/>
      </rPr>
      <t>Excavación manual para zapatas</t>
    </r>
  </si>
  <si>
    <r>
      <rPr>
        <sz val="6"/>
        <rFont val="Arial MT"/>
        <family val="2"/>
      </rPr>
      <t>0,07</t>
    </r>
  </si>
  <si>
    <r>
      <rPr>
        <b/>
        <sz val="6"/>
        <rFont val="Arial"/>
        <family val="2"/>
      </rPr>
      <t>1.476,00</t>
    </r>
  </si>
  <si>
    <r>
      <rPr>
        <sz val="6"/>
        <rFont val="Arial MT"/>
        <family val="2"/>
      </rPr>
      <t>$                  -</t>
    </r>
  </si>
  <si>
    <r>
      <rPr>
        <b/>
        <sz val="6"/>
        <rFont val="Arial"/>
        <family val="2"/>
      </rPr>
      <t>-</t>
    </r>
  </si>
  <si>
    <r>
      <rPr>
        <sz val="5"/>
        <rFont val="Times New Roman"/>
        <family val="1"/>
      </rPr>
      <t>Cuadrilla tipo 6 (Excavaciones 6 A)</t>
    </r>
  </si>
  <si>
    <r>
      <rPr>
        <sz val="6"/>
        <rFont val="Arial MT"/>
        <family val="2"/>
      </rPr>
      <t>0,5</t>
    </r>
  </si>
  <si>
    <r>
      <rPr>
        <b/>
        <sz val="6"/>
        <rFont val="Arial"/>
        <family val="2"/>
      </rPr>
      <t>21.088,00</t>
    </r>
  </si>
  <si>
    <r>
      <rPr>
        <sz val="6"/>
        <rFont val="Arial MT"/>
        <family val="2"/>
      </rPr>
      <t>0,00</t>
    </r>
  </si>
  <si>
    <r>
      <rPr>
        <b/>
        <sz val="6"/>
        <rFont val="Arial"/>
        <family val="2"/>
      </rPr>
      <t>22.564,00</t>
    </r>
  </si>
  <si>
    <r>
      <rPr>
        <sz val="7.5"/>
        <rFont val="Arial MT"/>
        <family val="2"/>
      </rPr>
      <t>Excavación manual para vigas de cimentación</t>
    </r>
  </si>
  <si>
    <r>
      <rPr>
        <sz val="7.5"/>
        <rFont val="Arial MT"/>
        <family val="2"/>
      </rPr>
      <t>ML</t>
    </r>
  </si>
  <si>
    <r>
      <rPr>
        <sz val="5.5"/>
        <rFont val="Arial MT"/>
        <family val="2"/>
      </rPr>
      <t>Tipo</t>
    </r>
  </si>
  <si>
    <r>
      <rPr>
        <sz val="5.5"/>
        <rFont val="Arial MT"/>
        <family val="2"/>
      </rPr>
      <t>HERRAMIENTA</t>
    </r>
  </si>
  <si>
    <r>
      <rPr>
        <sz val="5.5"/>
        <rFont val="Arial MT"/>
        <family val="2"/>
      </rPr>
      <t>MENOR</t>
    </r>
  </si>
  <si>
    <r>
      <rPr>
        <sz val="5.5"/>
        <rFont val="Arial MT"/>
        <family val="2"/>
      </rPr>
      <t>0,07</t>
    </r>
  </si>
  <si>
    <r>
      <rPr>
        <b/>
        <sz val="5.5"/>
        <rFont val="Arial"/>
        <family val="2"/>
      </rPr>
      <t>1.033,00</t>
    </r>
  </si>
  <si>
    <r>
      <rPr>
        <sz val="5.5"/>
        <rFont val="Arial MT"/>
        <family val="2"/>
      </rPr>
      <t>$                   -</t>
    </r>
  </si>
  <si>
    <r>
      <rPr>
        <b/>
        <sz val="5.5"/>
        <rFont val="Arial"/>
        <family val="2"/>
      </rPr>
      <t>-</t>
    </r>
  </si>
  <si>
    <r>
      <rPr>
        <sz val="5.5"/>
        <rFont val="Arial MT"/>
        <family val="2"/>
      </rPr>
      <t>0,35</t>
    </r>
  </si>
  <si>
    <r>
      <rPr>
        <b/>
        <sz val="5.5"/>
        <rFont val="Arial"/>
        <family val="2"/>
      </rPr>
      <t>14.761,00</t>
    </r>
  </si>
  <si>
    <r>
      <rPr>
        <sz val="5.5"/>
        <rFont val="Arial MT"/>
        <family val="2"/>
      </rPr>
      <t>0,00</t>
    </r>
  </si>
  <si>
    <r>
      <rPr>
        <b/>
        <sz val="5.5"/>
        <rFont val="Arial"/>
        <family val="2"/>
      </rPr>
      <t>15.794,00</t>
    </r>
  </si>
  <si>
    <r>
      <rPr>
        <sz val="7.5"/>
        <rFont val="Arial MT"/>
        <family val="2"/>
      </rPr>
      <t>Relleno con material de excavación</t>
    </r>
  </si>
  <si>
    <r>
      <rPr>
        <sz val="5.5"/>
        <rFont val="Arial MT"/>
        <family val="2"/>
      </rPr>
      <t>Vibrocompactadora rana</t>
    </r>
  </si>
  <si>
    <r>
      <rPr>
        <sz val="5.5"/>
        <rFont val="Arial MT"/>
        <family val="2"/>
      </rPr>
      <t>DIA</t>
    </r>
  </si>
  <si>
    <r>
      <rPr>
        <b/>
        <sz val="5.5"/>
        <rFont val="Arial"/>
        <family val="2"/>
      </rPr>
      <t>4.626,00</t>
    </r>
  </si>
  <si>
    <r>
      <rPr>
        <sz val="5.5"/>
        <rFont val="Arial MT"/>
        <family val="2"/>
      </rPr>
      <t>1,20</t>
    </r>
  </si>
  <si>
    <r>
      <rPr>
        <b/>
        <sz val="5.5"/>
        <rFont val="Arial"/>
        <family val="2"/>
      </rPr>
      <t>21.129,00</t>
    </r>
  </si>
  <si>
    <r>
      <rPr>
        <b/>
        <sz val="5.5"/>
        <rFont val="Arial"/>
        <family val="2"/>
      </rPr>
      <t>25.755,00</t>
    </r>
  </si>
  <si>
    <r>
      <rPr>
        <sz val="7"/>
        <rFont val="Arial MT"/>
        <family val="2"/>
      </rPr>
      <t>Sobrenivel ladrillo cocido H=0,3 m</t>
    </r>
  </si>
  <si>
    <r>
      <rPr>
        <sz val="7"/>
        <rFont val="Arial MT"/>
        <family val="2"/>
      </rPr>
      <t>ML</t>
    </r>
  </si>
  <si>
    <r>
      <rPr>
        <b/>
        <sz val="5.5"/>
        <rFont val="Arial"/>
        <family val="2"/>
      </rPr>
      <t>440,00</t>
    </r>
  </si>
  <si>
    <r>
      <rPr>
        <sz val="5.5"/>
        <rFont val="Arial MT"/>
        <family val="2"/>
      </rPr>
      <t>Ladrillo común</t>
    </r>
  </si>
  <si>
    <r>
      <rPr>
        <sz val="5.5"/>
        <rFont val="Arial MT"/>
        <family val="2"/>
      </rPr>
      <t>Un</t>
    </r>
  </si>
  <si>
    <r>
      <rPr>
        <sz val="5.5"/>
        <rFont val="Arial MT"/>
        <family val="2"/>
      </rPr>
      <t>$            920,00</t>
    </r>
  </si>
  <si>
    <r>
      <rPr>
        <sz val="5.5"/>
        <rFont val="Arial MT"/>
        <family val="2"/>
      </rPr>
      <t>14.490,00</t>
    </r>
  </si>
  <si>
    <r>
      <rPr>
        <sz val="5.5"/>
        <rFont val="Arial MT"/>
        <family val="2"/>
      </rPr>
      <t>Mortero 1:4</t>
    </r>
  </si>
  <si>
    <r>
      <rPr>
        <sz val="5.5"/>
        <rFont val="Arial MT"/>
        <family val="2"/>
      </rPr>
      <t>M3</t>
    </r>
  </si>
  <si>
    <r>
      <rPr>
        <sz val="5.5"/>
        <rFont val="Arial MT"/>
        <family val="2"/>
      </rPr>
      <t>$    862.150,00</t>
    </r>
  </si>
  <si>
    <r>
      <rPr>
        <sz val="5.5"/>
        <rFont val="Arial MT"/>
        <family val="2"/>
      </rPr>
      <t>0,009</t>
    </r>
  </si>
  <si>
    <r>
      <rPr>
        <sz val="5.5"/>
        <rFont val="Arial MT"/>
        <family val="2"/>
      </rPr>
      <t>8.147,32</t>
    </r>
  </si>
  <si>
    <r>
      <rPr>
        <b/>
        <sz val="5.5"/>
        <rFont val="Arial"/>
        <family val="2"/>
      </rPr>
      <t>22.637,00</t>
    </r>
  </si>
  <si>
    <r>
      <rPr>
        <sz val="5.5"/>
        <rFont val="Arial MT"/>
        <family val="2"/>
      </rPr>
      <t>0,50</t>
    </r>
  </si>
  <si>
    <r>
      <rPr>
        <b/>
        <sz val="5.5"/>
        <rFont val="Arial"/>
        <family val="2"/>
      </rPr>
      <t>8.804,00</t>
    </r>
  </si>
  <si>
    <r>
      <rPr>
        <sz val="5.5"/>
        <rFont val="Arial MT"/>
        <family val="2"/>
      </rPr>
      <t>Camion de 4 ton</t>
    </r>
  </si>
  <si>
    <r>
      <rPr>
        <sz val="5.5"/>
        <rFont val="Arial MT"/>
        <family val="2"/>
      </rPr>
      <t>Vj</t>
    </r>
  </si>
  <si>
    <r>
      <rPr>
        <sz val="5.5"/>
        <rFont val="Arial MT"/>
        <family val="2"/>
      </rPr>
      <t>$       3.000.000</t>
    </r>
  </si>
  <si>
    <r>
      <rPr>
        <sz val="5.5"/>
        <rFont val="Arial MT"/>
        <family val="2"/>
      </rPr>
      <t>0,001</t>
    </r>
  </si>
  <si>
    <r>
      <rPr>
        <sz val="5.5"/>
        <rFont val="Arial MT"/>
        <family val="2"/>
      </rPr>
      <t>3.000,00</t>
    </r>
  </si>
  <si>
    <r>
      <rPr>
        <b/>
        <sz val="5.5"/>
        <rFont val="Arial"/>
        <family val="2"/>
      </rPr>
      <t>3.000,00</t>
    </r>
  </si>
  <si>
    <r>
      <rPr>
        <b/>
        <sz val="5.5"/>
        <rFont val="Arial"/>
        <family val="2"/>
      </rPr>
      <t>34.881,00</t>
    </r>
  </si>
  <si>
    <r>
      <rPr>
        <sz val="7.5"/>
        <rFont val="Arial MT"/>
        <family val="2"/>
      </rPr>
      <t>Muro en bloque de cemento abuzardado 0,15x0,20x0,4</t>
    </r>
  </si>
  <si>
    <r>
      <rPr>
        <b/>
        <sz val="5.5"/>
        <rFont val="Arial"/>
        <family val="2"/>
      </rPr>
      <t>1.144,00</t>
    </r>
  </si>
  <si>
    <r>
      <rPr>
        <sz val="5.5"/>
        <rFont val="Arial MT"/>
        <family val="2"/>
      </rPr>
      <t>Bloque abuzardado 15x20x40</t>
    </r>
  </si>
  <si>
    <r>
      <rPr>
        <sz val="5.5"/>
        <rFont val="Arial MT"/>
        <family val="2"/>
      </rPr>
      <t>0,032</t>
    </r>
  </si>
  <si>
    <r>
      <rPr>
        <b/>
        <sz val="5.5"/>
        <rFont val="Arial"/>
        <family val="2"/>
      </rPr>
      <t>67.189,00</t>
    </r>
  </si>
  <si>
    <r>
      <rPr>
        <sz val="5.5"/>
        <rFont val="Arial MT"/>
        <family val="2"/>
      </rPr>
      <t>1,30</t>
    </r>
  </si>
  <si>
    <r>
      <rPr>
        <b/>
        <sz val="5.5"/>
        <rFont val="Arial"/>
        <family val="2"/>
      </rPr>
      <t>22.889,00</t>
    </r>
  </si>
  <si>
    <r>
      <rPr>
        <sz val="5.5"/>
        <rFont val="Arial MT"/>
        <family val="2"/>
      </rPr>
      <t>0,003</t>
    </r>
  </si>
  <si>
    <r>
      <rPr>
        <sz val="5.5"/>
        <rFont val="Arial MT"/>
        <family val="2"/>
      </rPr>
      <t>7.500,00</t>
    </r>
  </si>
  <si>
    <r>
      <rPr>
        <b/>
        <sz val="5.5"/>
        <rFont val="Arial"/>
        <family val="2"/>
      </rPr>
      <t>7.500,00</t>
    </r>
  </si>
  <si>
    <r>
      <rPr>
        <b/>
        <sz val="5.5"/>
        <rFont val="Arial"/>
        <family val="2"/>
      </rPr>
      <t>98.722,00</t>
    </r>
  </si>
  <si>
    <r>
      <rPr>
        <sz val="7"/>
        <rFont val="Arial MT"/>
        <family val="2"/>
      </rPr>
      <t>Muro en bloque de cemento 0,15x0,20x0,4</t>
    </r>
  </si>
  <si>
    <r>
      <rPr>
        <sz val="7"/>
        <rFont val="Arial MT"/>
        <family val="2"/>
      </rPr>
      <t>M2</t>
    </r>
  </si>
  <si>
    <r>
      <rPr>
        <sz val="5.5"/>
        <rFont val="Arial MT"/>
        <family val="2"/>
      </rPr>
      <t>Bloque de cemento 15x20x40</t>
    </r>
  </si>
  <si>
    <r>
      <rPr>
        <b/>
        <sz val="5.5"/>
        <rFont val="Arial"/>
        <family val="2"/>
      </rPr>
      <t>52.095,00</t>
    </r>
  </si>
  <si>
    <r>
      <rPr>
        <sz val="5.5"/>
        <rFont val="Arial MT"/>
        <family val="2"/>
      </rPr>
      <t>0,002</t>
    </r>
  </si>
  <si>
    <r>
      <rPr>
        <sz val="5.5"/>
        <rFont val="Arial MT"/>
        <family val="2"/>
      </rPr>
      <t>6.000,00</t>
    </r>
  </si>
  <si>
    <r>
      <rPr>
        <b/>
        <sz val="5.5"/>
        <rFont val="Arial"/>
        <family val="2"/>
      </rPr>
      <t>6.000,00</t>
    </r>
  </si>
  <si>
    <r>
      <rPr>
        <b/>
        <sz val="5.5"/>
        <rFont val="Arial"/>
        <family val="2"/>
      </rPr>
      <t>82.128,00</t>
    </r>
  </si>
  <si>
    <r>
      <rPr>
        <sz val="7"/>
        <rFont val="Arial MT"/>
        <family val="2"/>
      </rPr>
      <t>Cerramiento en bloque abuzardado e=0,15 elementos verticales ne concreto de 3", viga superior y columnas 0,25x0,25 H=2,3</t>
    </r>
  </si>
  <si>
    <r>
      <rPr>
        <sz val="5.5"/>
        <rFont val="Arial MT"/>
        <family val="2"/>
      </rPr>
      <t>MEZCLADORA DE CONCRETO</t>
    </r>
  </si>
  <si>
    <r>
      <rPr>
        <sz val="5.5"/>
        <rFont val="Arial MT"/>
        <family val="2"/>
      </rPr>
      <t>VIBRADOR DE CONCRETO</t>
    </r>
  </si>
  <si>
    <r>
      <rPr>
        <b/>
        <sz val="5.5"/>
        <rFont val="Arial"/>
        <family val="2"/>
      </rPr>
      <t>16.954,00</t>
    </r>
  </si>
  <si>
    <r>
      <rPr>
        <sz val="5.5"/>
        <rFont val="Arial MT"/>
        <family val="2"/>
      </rPr>
      <t>Concreto de 3000 PSI</t>
    </r>
  </si>
  <si>
    <r>
      <rPr>
        <sz val="5.5"/>
        <rFont val="Arial MT"/>
        <family val="2"/>
      </rPr>
      <t>0,34</t>
    </r>
  </si>
  <si>
    <r>
      <rPr>
        <sz val="5.5"/>
        <rFont val="Arial MT"/>
        <family val="2"/>
      </rPr>
      <t>Formaleteria</t>
    </r>
  </si>
  <si>
    <r>
      <rPr>
        <sz val="5.5"/>
        <rFont val="Arial MT"/>
        <family val="2"/>
      </rPr>
      <t>UND</t>
    </r>
  </si>
  <si>
    <r>
      <rPr>
        <sz val="5.5"/>
        <rFont val="Arial MT"/>
        <family val="2"/>
      </rPr>
      <t>0,80</t>
    </r>
  </si>
  <si>
    <r>
      <rPr>
        <sz val="5.5"/>
        <rFont val="Arial MT"/>
        <family val="2"/>
      </rPr>
      <t>Acero de refuerzo 60000 PSI</t>
    </r>
  </si>
  <si>
    <r>
      <rPr>
        <sz val="5.5"/>
        <rFont val="Arial MT"/>
        <family val="2"/>
      </rPr>
      <t>KG</t>
    </r>
  </si>
  <si>
    <r>
      <rPr>
        <sz val="5.5"/>
        <rFont val="Arial MT"/>
        <family val="2"/>
      </rPr>
      <t>Muro bloque abujardado</t>
    </r>
  </si>
  <si>
    <r>
      <rPr>
        <sz val="5.5"/>
        <rFont val="Arial MT"/>
        <family val="2"/>
      </rPr>
      <t>M2</t>
    </r>
  </si>
  <si>
    <r>
      <rPr>
        <sz val="5.5"/>
        <rFont val="Arial MT"/>
        <family val="2"/>
      </rPr>
      <t>Mortero 1:4 Producido en Obra</t>
    </r>
  </si>
  <si>
    <r>
      <rPr>
        <sz val="5.5"/>
        <rFont val="Arial MT"/>
        <family val="2"/>
      </rPr>
      <t>0,080</t>
    </r>
  </si>
  <si>
    <r>
      <rPr>
        <b/>
        <sz val="5.5"/>
        <rFont val="Arial"/>
        <family val="2"/>
      </rPr>
      <t>690.671,00</t>
    </r>
  </si>
  <si>
    <r>
      <rPr>
        <sz val="5"/>
        <rFont val="Times New Roman"/>
        <family val="1"/>
      </rPr>
      <t>Cuadrilla tipo 7 (Elab. y Coloc. Concretos 3 O + 8 A)</t>
    </r>
  </si>
  <si>
    <r>
      <rPr>
        <sz val="5.5"/>
        <rFont val="Arial MT"/>
        <family val="2"/>
      </rPr>
      <t>2,2</t>
    </r>
  </si>
  <si>
    <r>
      <rPr>
        <b/>
        <sz val="5.5"/>
        <rFont val="Arial"/>
        <family val="2"/>
      </rPr>
      <t>185.872,00</t>
    </r>
  </si>
  <si>
    <r>
      <rPr>
        <sz val="5.5"/>
        <rFont val="Arial MT"/>
        <family val="2"/>
      </rPr>
      <t>0,020</t>
    </r>
  </si>
  <si>
    <r>
      <rPr>
        <sz val="5.5"/>
        <rFont val="Arial MT"/>
        <family val="2"/>
      </rPr>
      <t>60.000,00</t>
    </r>
  </si>
  <si>
    <r>
      <rPr>
        <b/>
        <sz val="5.5"/>
        <rFont val="Arial"/>
        <family val="2"/>
      </rPr>
      <t>60.000,00</t>
    </r>
  </si>
  <si>
    <r>
      <rPr>
        <b/>
        <sz val="5.5"/>
        <rFont val="Arial"/>
        <family val="2"/>
      </rPr>
      <t>953.497,00</t>
    </r>
  </si>
  <si>
    <r>
      <rPr>
        <sz val="7"/>
        <rFont val="Arial MT"/>
        <family val="2"/>
      </rPr>
      <t>Mesones en cemento laboratorio</t>
    </r>
  </si>
  <si>
    <r>
      <rPr>
        <b/>
        <sz val="5.5"/>
        <rFont val="Arial"/>
        <family val="2"/>
      </rPr>
      <t>5.745,00</t>
    </r>
  </si>
  <si>
    <r>
      <rPr>
        <sz val="5.5"/>
        <rFont val="Arial MT"/>
        <family val="2"/>
      </rPr>
      <t>Concreto 3000 PSI obra</t>
    </r>
  </si>
  <si>
    <r>
      <rPr>
        <sz val="5.5"/>
        <rFont val="Arial MT"/>
        <family val="2"/>
      </rPr>
      <t>0,105</t>
    </r>
  </si>
  <si>
    <r>
      <rPr>
        <b/>
        <sz val="5.5"/>
        <rFont val="Arial"/>
        <family val="2"/>
      </rPr>
      <t>121.577,00</t>
    </r>
  </si>
  <si>
    <r>
      <rPr>
        <sz val="5.5"/>
        <rFont val="Arial MT"/>
        <family val="2"/>
      </rPr>
      <t>0,8</t>
    </r>
  </si>
  <si>
    <r>
      <rPr>
        <b/>
        <sz val="5.5"/>
        <rFont val="Arial"/>
        <family val="2"/>
      </rPr>
      <t>67.590,00</t>
    </r>
  </si>
  <si>
    <r>
      <rPr>
        <sz val="5.5"/>
        <rFont val="Arial MT"/>
        <family val="2"/>
      </rPr>
      <t>4.200,00</t>
    </r>
  </si>
  <si>
    <r>
      <rPr>
        <b/>
        <sz val="5.5"/>
        <rFont val="Arial"/>
        <family val="2"/>
      </rPr>
      <t>4.200,00</t>
    </r>
  </si>
  <si>
    <r>
      <rPr>
        <b/>
        <sz val="5.5"/>
        <rFont val="Arial"/>
        <family val="2"/>
      </rPr>
      <t>199.112,00</t>
    </r>
  </si>
  <si>
    <r>
      <rPr>
        <sz val="7.5"/>
        <rFont val="Arial MT"/>
        <family val="2"/>
      </rPr>
      <t>Pañete liso mortero 1:5</t>
    </r>
  </si>
  <si>
    <r>
      <rPr>
        <sz val="5.5"/>
        <rFont val="Arial MT"/>
        <family val="2"/>
      </rPr>
      <t>ANDAMIOS</t>
    </r>
  </si>
  <si>
    <r>
      <rPr>
        <b/>
        <sz val="5.5"/>
        <rFont val="Arial"/>
        <family val="2"/>
      </rPr>
      <t>1.332,00</t>
    </r>
  </si>
  <si>
    <r>
      <rPr>
        <sz val="5.5"/>
        <rFont val="Arial MT"/>
        <family val="2"/>
      </rPr>
      <t>Mortero 1:5</t>
    </r>
  </si>
  <si>
    <r>
      <rPr>
        <sz val="5.5"/>
        <rFont val="Arial MT"/>
        <family val="2"/>
      </rPr>
      <t>0,021</t>
    </r>
  </si>
  <si>
    <r>
      <rPr>
        <b/>
        <sz val="5.5"/>
        <rFont val="Arial"/>
        <family val="2"/>
      </rPr>
      <t>16.766,00</t>
    </r>
  </si>
  <si>
    <r>
      <rPr>
        <sz val="5.5"/>
        <rFont val="Arial MT"/>
        <family val="2"/>
      </rPr>
      <t>0,40</t>
    </r>
  </si>
  <si>
    <r>
      <rPr>
        <b/>
        <sz val="5.5"/>
        <rFont val="Arial"/>
        <family val="2"/>
      </rPr>
      <t>7.043,00</t>
    </r>
  </si>
  <si>
    <r>
      <rPr>
        <b/>
        <sz val="5.5"/>
        <rFont val="Arial"/>
        <family val="2"/>
      </rPr>
      <t>25.141,00</t>
    </r>
  </si>
  <si>
    <r>
      <rPr>
        <sz val="7.5"/>
        <rFont val="Arial MT"/>
        <family val="2"/>
      </rPr>
      <t>Pañete lineal mortero 1:5</t>
    </r>
  </si>
  <si>
    <r>
      <rPr>
        <sz val="5.5"/>
        <rFont val="Arial MT"/>
        <family val="2"/>
      </rPr>
      <t>mortero 1:5</t>
    </r>
  </si>
  <si>
    <r>
      <rPr>
        <sz val="5.5"/>
        <rFont val="Arial MT"/>
        <family val="2"/>
      </rPr>
      <t>0,007</t>
    </r>
  </si>
  <si>
    <r>
      <rPr>
        <b/>
        <sz val="5.5"/>
        <rFont val="Arial"/>
        <family val="2"/>
      </rPr>
      <t>5.868,00</t>
    </r>
  </si>
  <si>
    <r>
      <rPr>
        <b/>
        <sz val="5.5"/>
        <rFont val="Arial"/>
        <family val="2"/>
      </rPr>
      <t>14.243,00</t>
    </r>
  </si>
  <si>
    <r>
      <rPr>
        <sz val="7.5"/>
        <rFont val="Arial MT"/>
        <family val="2"/>
      </rPr>
      <t>Pañete losa de concreto mortero 1:5</t>
    </r>
  </si>
  <si>
    <r>
      <rPr>
        <sz val="7.5"/>
        <rFont val="Arial MT"/>
        <family val="2"/>
      </rPr>
      <t>Filos y dilataciones</t>
    </r>
  </si>
  <si>
    <r>
      <rPr>
        <b/>
        <sz val="5.5"/>
        <rFont val="Arial"/>
        <family val="2"/>
      </rPr>
      <t>88,00</t>
    </r>
  </si>
  <si>
    <r>
      <rPr>
        <sz val="5.5"/>
        <rFont val="Arial MT"/>
        <family val="2"/>
      </rPr>
      <t>0,005</t>
    </r>
  </si>
  <si>
    <r>
      <rPr>
        <b/>
        <sz val="5.5"/>
        <rFont val="Arial"/>
        <family val="2"/>
      </rPr>
      <t>4.191,00</t>
    </r>
  </si>
  <si>
    <r>
      <rPr>
        <sz val="5.5"/>
        <rFont val="Arial MT"/>
        <family val="2"/>
      </rPr>
      <t>0,10</t>
    </r>
  </si>
  <si>
    <r>
      <rPr>
        <b/>
        <sz val="5.5"/>
        <rFont val="Arial"/>
        <family val="2"/>
      </rPr>
      <t>1.761,00</t>
    </r>
  </si>
  <si>
    <r>
      <rPr>
        <b/>
        <sz val="5.5"/>
        <rFont val="Arial"/>
        <family val="2"/>
      </rPr>
      <t>6.040,00</t>
    </r>
  </si>
  <si>
    <r>
      <rPr>
        <sz val="7.5"/>
        <rFont val="Arial MT"/>
        <family val="2"/>
      </rPr>
      <t>Pañete impermeabilizado mortero 1:4</t>
    </r>
  </si>
  <si>
    <r>
      <rPr>
        <b/>
        <sz val="5.5"/>
        <rFont val="Arial"/>
        <family val="2"/>
      </rPr>
      <t>352,00</t>
    </r>
  </si>
  <si>
    <r>
      <rPr>
        <sz val="5.5"/>
        <rFont val="Arial MT"/>
        <family val="2"/>
      </rPr>
      <t>Mortero impermeabilizado 1:4</t>
    </r>
  </si>
  <si>
    <r>
      <rPr>
        <b/>
        <sz val="5.5"/>
        <rFont val="Arial"/>
        <family val="2"/>
      </rPr>
      <t>18.105,00</t>
    </r>
  </si>
  <si>
    <r>
      <rPr>
        <b/>
        <sz val="5.5"/>
        <rFont val="Arial"/>
        <family val="2"/>
      </rPr>
      <t>25.500,00</t>
    </r>
  </si>
  <si>
    <r>
      <rPr>
        <sz val="7.5"/>
        <rFont val="Arial MT"/>
        <family val="2"/>
      </rPr>
      <t>Pañete lineal impermeabilizado sobreniveles  mortero 1:4</t>
    </r>
  </si>
  <si>
    <r>
      <rPr>
        <b/>
        <sz val="5.5"/>
        <rFont val="Arial"/>
        <family val="2"/>
      </rPr>
      <t>176,00</t>
    </r>
  </si>
  <si>
    <r>
      <rPr>
        <sz val="5.5"/>
        <rFont val="Arial MT"/>
        <family val="2"/>
      </rPr>
      <t>0,011</t>
    </r>
  </si>
  <si>
    <r>
      <rPr>
        <sz val="5.5"/>
        <rFont val="Arial MT"/>
        <family val="2"/>
      </rPr>
      <t>9.052,58</t>
    </r>
  </si>
  <si>
    <r>
      <rPr>
        <sz val="5.5"/>
        <rFont val="Arial MT"/>
        <family val="2"/>
      </rPr>
      <t>Sika 1</t>
    </r>
  </si>
  <si>
    <r>
      <rPr>
        <sz val="5.5"/>
        <rFont val="Arial MT"/>
        <family val="2"/>
      </rPr>
      <t>kg</t>
    </r>
  </si>
  <si>
    <r>
      <rPr>
        <sz val="5.5"/>
        <rFont val="Arial MT"/>
        <family val="2"/>
      </rPr>
      <t>0,110</t>
    </r>
  </si>
  <si>
    <r>
      <rPr>
        <sz val="5.5"/>
        <rFont val="Arial MT"/>
        <family val="2"/>
      </rPr>
      <t>1.886,93</t>
    </r>
  </si>
  <si>
    <r>
      <rPr>
        <b/>
        <sz val="5.5"/>
        <rFont val="Arial"/>
        <family val="2"/>
      </rPr>
      <t>10.940,00</t>
    </r>
  </si>
  <si>
    <r>
      <rPr>
        <sz val="5.5"/>
        <rFont val="Arial MT"/>
        <family val="2"/>
      </rPr>
      <t>0,20</t>
    </r>
  </si>
  <si>
    <r>
      <rPr>
        <b/>
        <sz val="5.5"/>
        <rFont val="Arial"/>
        <family val="2"/>
      </rPr>
      <t>3.521,00</t>
    </r>
  </si>
  <si>
    <r>
      <rPr>
        <sz val="5.5"/>
        <rFont val="Arial MT"/>
        <family val="2"/>
      </rPr>
      <t>0,000</t>
    </r>
  </si>
  <si>
    <r>
      <rPr>
        <sz val="5.5"/>
        <rFont val="Arial MT"/>
        <family val="2"/>
      </rPr>
      <t>300,00</t>
    </r>
  </si>
  <si>
    <r>
      <rPr>
        <b/>
        <sz val="5.5"/>
        <rFont val="Arial"/>
        <family val="2"/>
      </rPr>
      <t>300,00</t>
    </r>
  </si>
  <si>
    <r>
      <rPr>
        <b/>
        <sz val="5.5"/>
        <rFont val="Arial"/>
        <family val="2"/>
      </rPr>
      <t>14.937,00</t>
    </r>
  </si>
  <si>
    <r>
      <rPr>
        <sz val="7.5"/>
        <rFont val="Arial MT"/>
        <family val="2"/>
      </rPr>
      <t>Fabricación, transporte y montaje de cubierta curva auto-portante tipo membrana, flecha del 20%, en lámina de acero estructural galvanizada/ galvalum.</t>
    </r>
  </si>
  <si>
    <r>
      <rPr>
        <sz val="5.5"/>
        <rFont val="Arial MT"/>
        <family val="2"/>
      </rPr>
      <t>Herramientas menores</t>
    </r>
  </si>
  <si>
    <r>
      <rPr>
        <sz val="5.5"/>
        <rFont val="Arial MT"/>
        <family val="2"/>
      </rPr>
      <t>%</t>
    </r>
  </si>
  <si>
    <r>
      <rPr>
        <sz val="5.5"/>
        <rFont val="Arial MT"/>
        <family val="2"/>
      </rPr>
      <t>Grúa telescópica (Incluye transporte a obra)</t>
    </r>
  </si>
  <si>
    <r>
      <rPr>
        <sz val="5.5"/>
        <rFont val="Arial MT"/>
        <family val="2"/>
      </rPr>
      <t>Hr</t>
    </r>
  </si>
  <si>
    <r>
      <rPr>
        <sz val="5.5"/>
        <rFont val="Arial MT"/>
        <family val="2"/>
      </rPr>
      <t>Perfiladora y roladora 14 ton (Incluye transporte a obra)</t>
    </r>
  </si>
  <si>
    <r>
      <rPr>
        <sz val="5.5"/>
        <rFont val="Arial MT"/>
        <family val="2"/>
      </rPr>
      <t>Monta cargas (Incluye transporte a obra)</t>
    </r>
  </si>
  <si>
    <r>
      <rPr>
        <b/>
        <sz val="5.5"/>
        <rFont val="Arial"/>
        <family val="2"/>
      </rPr>
      <t>253.750,00</t>
    </r>
  </si>
  <si>
    <r>
      <rPr>
        <sz val="5.5"/>
        <rFont val="Arial MT"/>
        <family val="2"/>
      </rPr>
      <t>Cubierta curva auto-portante tipo membrana, flecha del 20%, en lámina de acero estructural galvanizada/ galvalum.</t>
    </r>
  </si>
  <si>
    <r>
      <rPr>
        <sz val="5.5"/>
        <rFont val="Arial MT"/>
        <family val="2"/>
      </rPr>
      <t>Perno expansivo de 3/8" X 4"</t>
    </r>
  </si>
  <si>
    <r>
      <rPr>
        <sz val="5.5"/>
        <rFont val="Arial MT"/>
        <family val="2"/>
      </rPr>
      <t>0,664</t>
    </r>
  </si>
  <si>
    <r>
      <rPr>
        <sz val="5.5"/>
        <rFont val="Arial MT"/>
        <family val="2"/>
      </rPr>
      <t>Lámina de fijación AC de 15cmX15CM</t>
    </r>
  </si>
  <si>
    <r>
      <rPr>
        <sz val="5.5"/>
        <rFont val="Arial MT"/>
        <family val="2"/>
      </rPr>
      <t>0,166</t>
    </r>
  </si>
  <si>
    <r>
      <rPr>
        <b/>
        <sz val="5.5"/>
        <rFont val="Arial"/>
        <family val="2"/>
      </rPr>
      <t>43.109,00</t>
    </r>
  </si>
  <si>
    <r>
      <rPr>
        <sz val="5"/>
        <rFont val="Times New Roman"/>
        <family val="1"/>
      </rPr>
      <t>Cuadrilla doble especializada en montaje de cubierta autoportante</t>
    </r>
  </si>
  <si>
    <r>
      <rPr>
        <b/>
        <sz val="5.5"/>
        <rFont val="Arial"/>
        <family val="2"/>
      </rPr>
      <t>37.500,00</t>
    </r>
  </si>
  <si>
    <r>
      <rPr>
        <sz val="5.5"/>
        <rFont val="Arial MT"/>
        <family val="2"/>
      </rPr>
      <t>9.000,00</t>
    </r>
  </si>
  <si>
    <r>
      <rPr>
        <sz val="5.5"/>
        <rFont val="Arial MT"/>
        <family val="2"/>
      </rPr>
      <t>Personal calificado</t>
    </r>
  </si>
  <si>
    <r>
      <rPr>
        <sz val="5.5"/>
        <rFont val="Arial MT"/>
        <family val="2"/>
      </rPr>
      <t>$       2.000.000</t>
    </r>
  </si>
  <si>
    <r>
      <rPr>
        <sz val="5.5"/>
        <rFont val="Arial MT"/>
        <family val="2"/>
      </rPr>
      <t>0,0015</t>
    </r>
  </si>
  <si>
    <r>
      <rPr>
        <b/>
        <sz val="5.5"/>
        <rFont val="Arial"/>
        <family val="2"/>
      </rPr>
      <t>12.000,00</t>
    </r>
  </si>
  <si>
    <r>
      <rPr>
        <b/>
        <sz val="5.5"/>
        <rFont val="Arial"/>
        <family val="2"/>
      </rPr>
      <t>346.359,00</t>
    </r>
  </si>
  <si>
    <r>
      <rPr>
        <sz val="7.5"/>
        <rFont val="Arial MT"/>
        <family val="2"/>
      </rPr>
      <t>Fabricación, transporte y montaje de cerramiento lateral de cubierta auto portante , en lámina de acero estructural galvanizada/ galvalum.</t>
    </r>
  </si>
  <si>
    <r>
      <rPr>
        <sz val="5.5"/>
        <rFont val="Arial MT"/>
        <family val="2"/>
      </rPr>
      <t>0,03</t>
    </r>
  </si>
  <si>
    <r>
      <rPr>
        <sz val="5.5"/>
        <rFont val="Arial MT"/>
        <family val="2"/>
      </rPr>
      <t>MENIOR</t>
    </r>
  </si>
  <si>
    <r>
      <rPr>
        <b/>
        <sz val="5.5"/>
        <rFont val="Arial"/>
        <family val="2"/>
      </rPr>
      <t>17.513,00</t>
    </r>
  </si>
  <si>
    <r>
      <rPr>
        <sz val="5.5"/>
        <rFont val="Arial MT"/>
        <family val="2"/>
      </rPr>
      <t>Lámina de acero estructural galvanizada/ galvalum.</t>
    </r>
  </si>
  <si>
    <r>
      <rPr>
        <sz val="5.5"/>
        <rFont val="Arial MT"/>
        <family val="2"/>
      </rPr>
      <t>Tubo rectangular en AC de 3"X1 1/2" x 6m</t>
    </r>
  </si>
  <si>
    <r>
      <rPr>
        <sz val="5.5"/>
        <rFont val="Arial MT"/>
        <family val="2"/>
      </rPr>
      <t>0,167</t>
    </r>
  </si>
  <si>
    <r>
      <rPr>
        <sz val="5.5"/>
        <rFont val="Arial MT"/>
        <family val="2"/>
      </rPr>
      <t>0,311</t>
    </r>
  </si>
  <si>
    <r>
      <rPr>
        <b/>
        <sz val="5.5"/>
        <rFont val="Arial"/>
        <family val="2"/>
      </rPr>
      <t>68.320,00</t>
    </r>
  </si>
  <si>
    <r>
      <rPr>
        <sz val="5"/>
        <rFont val="Times New Roman"/>
        <family val="1"/>
      </rPr>
      <t>Cuadrilla doble especializada montaje de cubierta autoportante</t>
    </r>
  </si>
  <si>
    <r>
      <rPr>
        <sz val="5.5"/>
        <rFont val="Arial MT"/>
        <family val="2"/>
      </rPr>
      <t>0,46</t>
    </r>
  </si>
  <si>
    <r>
      <rPr>
        <b/>
        <sz val="5.5"/>
        <rFont val="Arial"/>
        <family val="2"/>
      </rPr>
      <t>69.000,00</t>
    </r>
  </si>
  <si>
    <r>
      <rPr>
        <sz val="5.5"/>
        <rFont val="Arial MT"/>
        <family val="2"/>
      </rPr>
      <t>13.500,00</t>
    </r>
  </si>
  <si>
    <r>
      <rPr>
        <b/>
        <sz val="5.5"/>
        <rFont val="Arial"/>
        <family val="2"/>
      </rPr>
      <t>16.500,00</t>
    </r>
  </si>
  <si>
    <r>
      <rPr>
        <b/>
        <sz val="5.5"/>
        <rFont val="Arial"/>
        <family val="2"/>
      </rPr>
      <t>171.333,00</t>
    </r>
  </si>
  <si>
    <r>
      <rPr>
        <sz val="7"/>
        <rFont val="Arial MT"/>
        <family val="2"/>
      </rPr>
      <t>Desniveles placa voladizo en mortero impermeabilizado 1:4</t>
    </r>
  </si>
  <si>
    <r>
      <rPr>
        <sz val="5.5"/>
        <rFont val="Arial MT"/>
        <family val="2"/>
      </rPr>
      <t>0,221</t>
    </r>
  </si>
  <si>
    <r>
      <rPr>
        <b/>
        <sz val="5.5"/>
        <rFont val="Arial"/>
        <family val="2"/>
      </rPr>
      <t>14.007,00</t>
    </r>
  </si>
  <si>
    <r>
      <rPr>
        <sz val="5.5"/>
        <rFont val="Arial MT"/>
        <family val="2"/>
      </rPr>
      <t>750,00</t>
    </r>
  </si>
  <si>
    <r>
      <rPr>
        <b/>
        <sz val="5.5"/>
        <rFont val="Arial"/>
        <family val="2"/>
      </rPr>
      <t>750,00</t>
    </r>
  </si>
  <si>
    <r>
      <rPr>
        <b/>
        <sz val="5.5"/>
        <rFont val="Arial"/>
        <family val="2"/>
      </rPr>
      <t>22.152,00</t>
    </r>
  </si>
  <si>
    <r>
      <rPr>
        <sz val="7.5"/>
        <rFont val="Arial MT"/>
        <family val="2"/>
      </rPr>
      <t>Impermeabilización placa voladizo</t>
    </r>
  </si>
  <si>
    <r>
      <rPr>
        <b/>
        <sz val="5.5"/>
        <rFont val="Arial"/>
        <family val="2"/>
      </rPr>
      <t>704,00</t>
    </r>
  </si>
  <si>
    <r>
      <rPr>
        <sz val="5.5"/>
        <rFont val="Arial MT"/>
        <family val="2"/>
      </rPr>
      <t>Manto lider 40 s</t>
    </r>
  </si>
  <si>
    <r>
      <rPr>
        <sz val="5.5"/>
        <rFont val="Arial MT"/>
        <family val="2"/>
      </rPr>
      <t>m2</t>
    </r>
  </si>
  <si>
    <r>
      <rPr>
        <sz val="5.5"/>
        <rFont val="Arial MT"/>
        <family val="2"/>
      </rPr>
      <t>Gas</t>
    </r>
  </si>
  <si>
    <r>
      <rPr>
        <sz val="5.5"/>
        <rFont val="Arial MT"/>
        <family val="2"/>
      </rPr>
      <t>Primer super 20 Kls</t>
    </r>
  </si>
  <si>
    <r>
      <rPr>
        <sz val="5.5"/>
        <rFont val="Arial MT"/>
        <family val="2"/>
      </rPr>
      <t>0,126</t>
    </r>
  </si>
  <si>
    <r>
      <rPr>
        <b/>
        <sz val="5.5"/>
        <rFont val="Arial"/>
        <family val="2"/>
      </rPr>
      <t>38.304,00</t>
    </r>
  </si>
  <si>
    <r>
      <rPr>
        <b/>
        <sz val="5.5"/>
        <rFont val="Arial"/>
        <family val="2"/>
      </rPr>
      <t>14.086,00</t>
    </r>
  </si>
  <si>
    <r>
      <rPr>
        <b/>
        <sz val="5.5"/>
        <rFont val="Arial"/>
        <family val="2"/>
      </rPr>
      <t>60.594,00</t>
    </r>
  </si>
  <si>
    <r>
      <rPr>
        <sz val="7"/>
        <rFont val="Arial MT"/>
        <family val="2"/>
      </rPr>
      <t>Cimiento sencillo y sobrenivel para confinamiento de niveles de piso</t>
    </r>
  </si>
  <si>
    <r>
      <rPr>
        <sz val="5.5"/>
        <rFont val="Arial MT"/>
        <family val="2"/>
      </rPr>
      <t>0,016</t>
    </r>
  </si>
  <si>
    <r>
      <rPr>
        <b/>
        <sz val="5.5"/>
        <rFont val="Arial"/>
        <family val="2"/>
      </rPr>
      <t>37.729,00</t>
    </r>
  </si>
  <si>
    <r>
      <rPr>
        <sz val="5.5"/>
        <rFont val="Arial MT"/>
        <family val="2"/>
      </rPr>
      <t>4.500,00</t>
    </r>
  </si>
  <si>
    <r>
      <rPr>
        <b/>
        <sz val="5.5"/>
        <rFont val="Arial"/>
        <family val="2"/>
      </rPr>
      <t>4.500,00</t>
    </r>
  </si>
  <si>
    <r>
      <rPr>
        <b/>
        <sz val="5.5"/>
        <rFont val="Arial"/>
        <family val="2"/>
      </rPr>
      <t>57.019,00</t>
    </r>
  </si>
  <si>
    <r>
      <rPr>
        <sz val="7"/>
        <rFont val="Arial MT"/>
        <family val="2"/>
      </rPr>
      <t>Placa base de concreto e=0,12 contrapiso</t>
    </r>
  </si>
  <si>
    <r>
      <rPr>
        <b/>
        <sz val="5.5"/>
        <rFont val="Arial"/>
        <family val="2"/>
      </rPr>
      <t>4.529,00</t>
    </r>
  </si>
  <si>
    <r>
      <rPr>
        <sz val="5.5"/>
        <rFont val="Arial MT"/>
        <family val="2"/>
      </rPr>
      <t>Formaleta</t>
    </r>
  </si>
  <si>
    <r>
      <rPr>
        <sz val="5.5"/>
        <rFont val="Arial MT"/>
        <family val="2"/>
      </rPr>
      <t>und</t>
    </r>
  </si>
  <si>
    <r>
      <rPr>
        <sz val="5.5"/>
        <rFont val="Arial MT"/>
        <family val="2"/>
      </rPr>
      <t>Antisol rojo</t>
    </r>
  </si>
  <si>
    <r>
      <rPr>
        <sz val="5.5"/>
        <rFont val="Arial MT"/>
        <family val="2"/>
      </rPr>
      <t>Kg</t>
    </r>
  </si>
  <si>
    <r>
      <rPr>
        <sz val="5.5"/>
        <rFont val="Arial MT"/>
        <family val="2"/>
      </rPr>
      <t>0,300</t>
    </r>
  </si>
  <si>
    <r>
      <rPr>
        <b/>
        <sz val="5.5"/>
        <rFont val="Arial"/>
        <family val="2"/>
      </rPr>
      <t>141.697,00</t>
    </r>
  </si>
  <si>
    <r>
      <rPr>
        <b/>
        <sz val="5.5"/>
        <rFont val="Arial"/>
        <family val="2"/>
      </rPr>
      <t>33.795,00</t>
    </r>
  </si>
  <si>
    <r>
      <rPr>
        <b/>
        <sz val="5.5"/>
        <rFont val="Arial"/>
        <family val="2"/>
      </rPr>
      <t>184.521,00</t>
    </r>
  </si>
  <si>
    <r>
      <rPr>
        <sz val="7.5"/>
        <rFont val="Arial MT"/>
        <family val="2"/>
      </rPr>
      <t>Plantilla de piso para nivelación en mortero 1:4 e=0,05</t>
    </r>
  </si>
  <si>
    <r>
      <rPr>
        <b/>
        <sz val="5.5"/>
        <rFont val="Arial"/>
        <family val="2"/>
      </rPr>
      <t>880,00</t>
    </r>
  </si>
  <si>
    <r>
      <rPr>
        <sz val="5.5"/>
        <rFont val="Arial MT"/>
        <family val="2"/>
      </rPr>
      <t>0,053</t>
    </r>
  </si>
  <si>
    <r>
      <rPr>
        <b/>
        <sz val="5.5"/>
        <rFont val="Arial"/>
        <family val="2"/>
      </rPr>
      <t>45.263,00</t>
    </r>
  </si>
  <si>
    <r>
      <rPr>
        <sz val="5.5"/>
        <rFont val="Arial MT"/>
        <family val="2"/>
      </rPr>
      <t>1,00</t>
    </r>
  </si>
  <si>
    <r>
      <rPr>
        <b/>
        <sz val="5.5"/>
        <rFont val="Arial"/>
        <family val="2"/>
      </rPr>
      <t>17.607,00</t>
    </r>
  </si>
  <si>
    <r>
      <rPr>
        <b/>
        <sz val="5.5"/>
        <rFont val="Arial"/>
        <family val="2"/>
      </rPr>
      <t>63.750,00</t>
    </r>
  </si>
  <si>
    <r>
      <rPr>
        <sz val="7"/>
        <rFont val="Arial MT"/>
        <family val="2"/>
      </rPr>
      <t>Andén en concreto de 3000 PSI e=0,1</t>
    </r>
  </si>
  <si>
    <r>
      <rPr>
        <sz val="5.5"/>
        <rFont val="Arial MT"/>
        <family val="2"/>
      </rPr>
      <t>RIELES DE PAVIMENTO</t>
    </r>
  </si>
  <si>
    <r>
      <rPr>
        <b/>
        <sz val="5.5"/>
        <rFont val="Arial"/>
        <family val="2"/>
      </rPr>
      <t>2.852,00</t>
    </r>
  </si>
  <si>
    <r>
      <rPr>
        <sz val="5.5"/>
        <rFont val="Arial MT"/>
        <family val="2"/>
      </rPr>
      <t>Concreto de 3000 PSI obra</t>
    </r>
  </si>
  <si>
    <r>
      <rPr>
        <b/>
        <sz val="5.5"/>
        <rFont val="Arial"/>
        <family val="2"/>
      </rPr>
      <t>106.707,00</t>
    </r>
  </si>
  <si>
    <r>
      <rPr>
        <sz val="5.5"/>
        <rFont val="Arial MT"/>
        <family val="2"/>
      </rPr>
      <t>0,38</t>
    </r>
  </si>
  <si>
    <r>
      <rPr>
        <b/>
        <sz val="5.5"/>
        <rFont val="Arial"/>
        <family val="2"/>
      </rPr>
      <t>32.105,00</t>
    </r>
  </si>
  <si>
    <r>
      <rPr>
        <sz val="5.5"/>
        <rFont val="Arial MT"/>
        <family val="2"/>
      </rPr>
      <t>1.200,00</t>
    </r>
  </si>
  <si>
    <r>
      <rPr>
        <b/>
        <sz val="5.5"/>
        <rFont val="Arial"/>
        <family val="2"/>
      </rPr>
      <t>1.200,00</t>
    </r>
  </si>
  <si>
    <r>
      <rPr>
        <b/>
        <sz val="5.5"/>
        <rFont val="Arial"/>
        <family val="2"/>
      </rPr>
      <t>142.864,00</t>
    </r>
  </si>
  <si>
    <r>
      <rPr>
        <sz val="7"/>
        <rFont val="Arial MT"/>
        <family val="2"/>
      </rPr>
      <t>Bordillos en concreto de 3000 PSI e=0,15 (Incluye acero)</t>
    </r>
  </si>
  <si>
    <r>
      <rPr>
        <sz val="5.5"/>
        <rFont val="Arial MT"/>
        <family val="2"/>
      </rPr>
      <t>0,01</t>
    </r>
  </si>
  <si>
    <r>
      <rPr>
        <b/>
        <sz val="5.5"/>
        <rFont val="Arial"/>
        <family val="2"/>
      </rPr>
      <t>2.078,00</t>
    </r>
  </si>
  <si>
    <r>
      <rPr>
        <sz val="5.5"/>
        <rFont val="Arial MT"/>
        <family val="2"/>
      </rPr>
      <t>0,079</t>
    </r>
  </si>
  <si>
    <r>
      <rPr>
        <sz val="5.5"/>
        <rFont val="Arial MT"/>
        <family val="2"/>
      </rPr>
      <t>0,100</t>
    </r>
  </si>
  <si>
    <r>
      <rPr>
        <sz val="5.5"/>
        <rFont val="Arial MT"/>
        <family val="2"/>
      </rPr>
      <t>Acero de refuerzo</t>
    </r>
  </si>
  <si>
    <r>
      <rPr>
        <b/>
        <sz val="5.5"/>
        <rFont val="Arial"/>
        <family val="2"/>
      </rPr>
      <t>128.686,00</t>
    </r>
  </si>
  <si>
    <r>
      <rPr>
        <sz val="5.5"/>
        <rFont val="Arial MT"/>
        <family val="2"/>
      </rPr>
      <t>0,45</t>
    </r>
  </si>
  <si>
    <r>
      <rPr>
        <b/>
        <sz val="5.5"/>
        <rFont val="Arial"/>
        <family val="2"/>
      </rPr>
      <t>38.019,00</t>
    </r>
  </si>
  <si>
    <r>
      <rPr>
        <sz val="5.5"/>
        <rFont val="Arial MT"/>
        <family val="2"/>
      </rPr>
      <t>0,004</t>
    </r>
  </si>
  <si>
    <r>
      <rPr>
        <sz val="5.5"/>
        <rFont val="Arial MT"/>
        <family val="2"/>
      </rPr>
      <t>10.500,00</t>
    </r>
  </si>
  <si>
    <r>
      <rPr>
        <b/>
        <sz val="5.5"/>
        <rFont val="Arial"/>
        <family val="2"/>
      </rPr>
      <t>10.500,00</t>
    </r>
  </si>
  <si>
    <r>
      <rPr>
        <b/>
        <sz val="5.5"/>
        <rFont val="Arial"/>
        <family val="2"/>
      </rPr>
      <t>179.283,00</t>
    </r>
  </si>
  <si>
    <r>
      <rPr>
        <sz val="7"/>
        <rFont val="Arial MT"/>
        <family val="2"/>
      </rPr>
      <t>Cerámica piso pared en baños</t>
    </r>
  </si>
  <si>
    <r>
      <rPr>
        <sz val="5.5"/>
        <rFont val="Arial MT"/>
        <family val="2"/>
      </rPr>
      <t>0,06</t>
    </r>
  </si>
  <si>
    <r>
      <rPr>
        <b/>
        <sz val="5.5"/>
        <rFont val="Arial"/>
        <family val="2"/>
      </rPr>
      <t>1.585,00</t>
    </r>
  </si>
  <si>
    <r>
      <rPr>
        <sz val="5.5"/>
        <rFont val="Arial MT"/>
        <family val="2"/>
      </rPr>
      <t>Enchape 300x600 mm</t>
    </r>
  </si>
  <si>
    <r>
      <rPr>
        <sz val="5.5"/>
        <rFont val="Arial MT"/>
        <family val="2"/>
      </rPr>
      <t>$         25.600,0</t>
    </r>
  </si>
  <si>
    <r>
      <rPr>
        <sz val="5.5"/>
        <rFont val="Arial MT"/>
        <family val="2"/>
      </rPr>
      <t>$             26.880,0</t>
    </r>
  </si>
  <si>
    <r>
      <rPr>
        <sz val="5.5"/>
        <rFont val="Arial MT"/>
        <family val="2"/>
      </rPr>
      <t>Agua</t>
    </r>
  </si>
  <si>
    <r>
      <rPr>
        <sz val="5.5"/>
        <rFont val="Arial MT"/>
        <family val="2"/>
      </rPr>
      <t>LT</t>
    </r>
  </si>
  <si>
    <r>
      <rPr>
        <sz val="5.5"/>
        <rFont val="Arial MT"/>
        <family val="2"/>
      </rPr>
      <t>$                   4,5</t>
    </r>
  </si>
  <si>
    <r>
      <rPr>
        <sz val="5.5"/>
        <rFont val="Arial MT"/>
        <family val="2"/>
      </rPr>
      <t>$                   22,5</t>
    </r>
  </si>
  <si>
    <r>
      <rPr>
        <sz val="5.5"/>
        <rFont val="Arial MT"/>
        <family val="2"/>
      </rPr>
      <t>Pegacor blanco</t>
    </r>
  </si>
  <si>
    <r>
      <rPr>
        <sz val="5.5"/>
        <rFont val="Arial MT"/>
        <family val="2"/>
      </rPr>
      <t>$           1.476,0</t>
    </r>
  </si>
  <si>
    <r>
      <rPr>
        <sz val="5.5"/>
        <rFont val="Arial MT"/>
        <family val="2"/>
      </rPr>
      <t>$               9.298,8</t>
    </r>
  </si>
  <si>
    <r>
      <rPr>
        <b/>
        <sz val="5.5"/>
        <rFont val="Arial"/>
        <family val="2"/>
      </rPr>
      <t>36.201,00</t>
    </r>
  </si>
  <si>
    <r>
      <rPr>
        <sz val="5.5"/>
        <rFont val="Arial MT"/>
        <family val="2"/>
      </rPr>
      <t>1,50</t>
    </r>
  </si>
  <si>
    <r>
      <rPr>
        <b/>
        <sz val="5.5"/>
        <rFont val="Arial"/>
        <family val="2"/>
      </rPr>
      <t>26.411,00</t>
    </r>
  </si>
  <si>
    <r>
      <rPr>
        <b/>
        <sz val="5.5"/>
        <rFont val="Arial"/>
        <family val="2"/>
      </rPr>
      <t>71.697,00</t>
    </r>
  </si>
  <si>
    <r>
      <rPr>
        <sz val="7"/>
        <rFont val="Arial MT"/>
        <family val="2"/>
      </rPr>
      <t>Cerámica para pisos de laboratorios, oficinas y almacen</t>
    </r>
  </si>
  <si>
    <r>
      <rPr>
        <sz val="5.5"/>
        <rFont val="Arial MT"/>
        <family val="2"/>
      </rPr>
      <t>Enchape cerámica 30x75</t>
    </r>
  </si>
  <si>
    <r>
      <rPr>
        <sz val="5.5"/>
        <rFont val="Arial MT"/>
        <family val="2"/>
      </rPr>
      <t>$         36.900,0</t>
    </r>
  </si>
  <si>
    <r>
      <rPr>
        <sz val="5.5"/>
        <rFont val="Arial MT"/>
        <family val="2"/>
      </rPr>
      <t>$            38.745,0</t>
    </r>
  </si>
  <si>
    <r>
      <rPr>
        <sz val="5.5"/>
        <rFont val="Arial MT"/>
        <family val="2"/>
      </rPr>
      <t>$                  4,5</t>
    </r>
  </si>
  <si>
    <r>
      <rPr>
        <sz val="5.5"/>
        <rFont val="Arial MT"/>
        <family val="2"/>
      </rPr>
      <t>$              8.856,0</t>
    </r>
  </si>
  <si>
    <r>
      <rPr>
        <b/>
        <sz val="5.5"/>
        <rFont val="Arial"/>
        <family val="2"/>
      </rPr>
      <t>47.624,00</t>
    </r>
  </si>
  <si>
    <r>
      <rPr>
        <b/>
        <sz val="5.5"/>
        <rFont val="Arial"/>
        <family val="2"/>
      </rPr>
      <t>9.000,00</t>
    </r>
  </si>
  <si>
    <r>
      <rPr>
        <b/>
        <sz val="5.5"/>
        <rFont val="Arial"/>
        <family val="2"/>
      </rPr>
      <t>84.620,00</t>
    </r>
  </si>
  <si>
    <r>
      <rPr>
        <sz val="7.5"/>
        <rFont val="Arial MT"/>
        <family val="2"/>
      </rPr>
      <t>Tablon para piso de planta</t>
    </r>
  </si>
  <si>
    <r>
      <rPr>
        <b/>
        <sz val="5.5"/>
        <rFont val="Arial"/>
        <family val="2"/>
      </rPr>
      <t>1.321,00</t>
    </r>
  </si>
  <si>
    <r>
      <rPr>
        <sz val="5.5"/>
        <rFont val="Arial MT"/>
        <family val="2"/>
      </rPr>
      <t>Tableta roja 25x7</t>
    </r>
  </si>
  <si>
    <r>
      <rPr>
        <sz val="5.5"/>
        <rFont val="Arial MT"/>
        <family val="2"/>
      </rPr>
      <t>$          21.400,0</t>
    </r>
  </si>
  <si>
    <r>
      <rPr>
        <sz val="5.5"/>
        <rFont val="Arial MT"/>
        <family val="2"/>
      </rPr>
      <t>$     21.400,0</t>
    </r>
  </si>
  <si>
    <r>
      <rPr>
        <sz val="5.5"/>
        <rFont val="Arial MT"/>
        <family val="2"/>
      </rPr>
      <t>Colorante rojo</t>
    </r>
  </si>
  <si>
    <r>
      <rPr>
        <sz val="5.5"/>
        <rFont val="Arial MT"/>
        <family val="2"/>
      </rPr>
      <t>UN</t>
    </r>
  </si>
  <si>
    <r>
      <rPr>
        <sz val="5.5"/>
        <rFont val="Arial MT"/>
        <family val="2"/>
      </rPr>
      <t>$            8.804,0</t>
    </r>
  </si>
  <si>
    <r>
      <rPr>
        <sz val="5.5"/>
        <rFont val="Arial MT"/>
        <family val="2"/>
      </rPr>
      <t>0,400</t>
    </r>
  </si>
  <si>
    <r>
      <rPr>
        <sz val="5.5"/>
        <rFont val="Arial MT"/>
        <family val="2"/>
      </rPr>
      <t>$        3.521,6</t>
    </r>
  </si>
  <si>
    <r>
      <rPr>
        <sz val="5.5"/>
        <rFont val="Arial MT"/>
        <family val="2"/>
      </rPr>
      <t>$            1.476,0</t>
    </r>
  </si>
  <si>
    <r>
      <rPr>
        <sz val="5.5"/>
        <rFont val="Arial MT"/>
        <family val="2"/>
      </rPr>
      <t>$        8.856,0</t>
    </r>
  </si>
  <si>
    <r>
      <rPr>
        <b/>
        <sz val="5.5"/>
        <rFont val="Arial"/>
        <family val="2"/>
      </rPr>
      <t>33.778,00</t>
    </r>
  </si>
  <si>
    <r>
      <rPr>
        <sz val="7.5"/>
        <rFont val="Arial MT"/>
        <family val="2"/>
      </rPr>
      <t>Zócalos de cerámicas</t>
    </r>
  </si>
  <si>
    <r>
      <rPr>
        <b/>
        <sz val="5.5"/>
        <rFont val="Arial"/>
        <family val="2"/>
      </rPr>
      <t>220,00</t>
    </r>
  </si>
  <si>
    <r>
      <rPr>
        <sz val="5.5"/>
        <rFont val="Arial MT"/>
        <family val="2"/>
      </rPr>
      <t>$          36.900,0</t>
    </r>
  </si>
  <si>
    <r>
      <rPr>
        <sz val="5.5"/>
        <rFont val="Arial MT"/>
        <family val="2"/>
      </rPr>
      <t>$     3.874,50</t>
    </r>
  </si>
  <si>
    <r>
      <rPr>
        <sz val="5.5"/>
        <rFont val="Arial MT"/>
        <family val="2"/>
      </rPr>
      <t>$                4,50</t>
    </r>
  </si>
  <si>
    <r>
      <rPr>
        <sz val="5.5"/>
        <rFont val="Arial MT"/>
        <family val="2"/>
      </rPr>
      <t>0,500</t>
    </r>
  </si>
  <si>
    <r>
      <rPr>
        <sz val="5.5"/>
        <rFont val="Arial MT"/>
        <family val="2"/>
      </rPr>
      <t>$             2,25</t>
    </r>
  </si>
  <si>
    <r>
      <rPr>
        <sz val="5.5"/>
        <rFont val="Arial MT"/>
        <family val="2"/>
      </rPr>
      <t>KL</t>
    </r>
  </si>
  <si>
    <r>
      <rPr>
        <sz val="5.5"/>
        <rFont val="Arial MT"/>
        <family val="2"/>
      </rPr>
      <t>0,600</t>
    </r>
  </si>
  <si>
    <r>
      <rPr>
        <sz val="5.5"/>
        <rFont val="Arial MT"/>
        <family val="2"/>
      </rPr>
      <t>$         885,60</t>
    </r>
  </si>
  <si>
    <r>
      <rPr>
        <b/>
        <sz val="5.5"/>
        <rFont val="Arial"/>
        <family val="2"/>
      </rPr>
      <t>4.762,00</t>
    </r>
  </si>
  <si>
    <r>
      <rPr>
        <sz val="5.5"/>
        <rFont val="Arial MT"/>
        <family val="2"/>
      </rPr>
      <t>900,00</t>
    </r>
  </si>
  <si>
    <r>
      <rPr>
        <b/>
        <sz val="5.5"/>
        <rFont val="Arial"/>
        <family val="2"/>
      </rPr>
      <t>900,00</t>
    </r>
  </si>
  <si>
    <r>
      <rPr>
        <sz val="7"/>
        <rFont val="Arial MT"/>
        <family val="2"/>
      </rPr>
      <t>Tubería PVC presión 1/2"</t>
    </r>
  </si>
  <si>
    <r>
      <rPr>
        <sz val="5.5"/>
        <rFont val="Arial MT"/>
        <family val="2"/>
      </rPr>
      <t>Tubería PVC presión RDE 13,5 - 1/2"</t>
    </r>
  </si>
  <si>
    <r>
      <rPr>
        <sz val="5.5"/>
        <rFont val="Arial MT"/>
        <family val="2"/>
      </rPr>
      <t>ML</t>
    </r>
  </si>
  <si>
    <r>
      <rPr>
        <sz val="5.5"/>
        <rFont val="Arial MT"/>
        <family val="2"/>
      </rPr>
      <t>$           1.983,0</t>
    </r>
  </si>
  <si>
    <r>
      <rPr>
        <sz val="5.5"/>
        <rFont val="Arial MT"/>
        <family val="2"/>
      </rPr>
      <t>$     2.082,15</t>
    </r>
  </si>
  <si>
    <r>
      <rPr>
        <sz val="5.5"/>
        <rFont val="Arial MT"/>
        <family val="2"/>
      </rPr>
      <t>Tee PVC 1/2"</t>
    </r>
  </si>
  <si>
    <r>
      <rPr>
        <sz val="5.5"/>
        <rFont val="Arial MT"/>
        <family val="2"/>
      </rPr>
      <t>$              580,0</t>
    </r>
  </si>
  <si>
    <r>
      <rPr>
        <sz val="5.5"/>
        <rFont val="Arial MT"/>
        <family val="2"/>
      </rPr>
      <t>0,340</t>
    </r>
  </si>
  <si>
    <r>
      <rPr>
        <sz val="5.5"/>
        <rFont val="Arial MT"/>
        <family val="2"/>
      </rPr>
      <t>$         197,20</t>
    </r>
  </si>
  <si>
    <r>
      <rPr>
        <sz val="5.5"/>
        <rFont val="Arial MT"/>
        <family val="2"/>
      </rPr>
      <t>Codo PVC 90° 1/2"</t>
    </r>
  </si>
  <si>
    <r>
      <rPr>
        <sz val="5.5"/>
        <rFont val="Arial MT"/>
        <family val="2"/>
      </rPr>
      <t>$              440,0</t>
    </r>
  </si>
  <si>
    <r>
      <rPr>
        <sz val="5.5"/>
        <rFont val="Arial MT"/>
        <family val="2"/>
      </rPr>
      <t>$         149,60</t>
    </r>
  </si>
  <si>
    <r>
      <rPr>
        <sz val="5.5"/>
        <rFont val="Arial MT"/>
        <family val="2"/>
      </rPr>
      <t>Unión PVC 1/2"</t>
    </r>
  </si>
  <si>
    <r>
      <rPr>
        <sz val="5.5"/>
        <rFont val="Arial MT"/>
        <family val="2"/>
      </rPr>
      <t>$              300,0</t>
    </r>
  </si>
  <si>
    <r>
      <rPr>
        <sz val="5.5"/>
        <rFont val="Arial MT"/>
        <family val="2"/>
      </rPr>
      <t>$         102,00</t>
    </r>
  </si>
  <si>
    <r>
      <rPr>
        <sz val="5.5"/>
        <rFont val="Arial MT"/>
        <family val="2"/>
      </rPr>
      <t>Soldadura liq 1/4 Gal</t>
    </r>
  </si>
  <si>
    <r>
      <rPr>
        <sz val="5.5"/>
        <rFont val="Arial MT"/>
        <family val="2"/>
      </rPr>
      <t>$         70.900,0</t>
    </r>
  </si>
  <si>
    <r>
      <rPr>
        <sz val="5.5"/>
        <rFont val="Arial MT"/>
        <family val="2"/>
      </rPr>
      <t>$         354,50</t>
    </r>
  </si>
  <si>
    <r>
      <rPr>
        <b/>
        <sz val="5.5"/>
        <rFont val="Arial"/>
        <family val="2"/>
      </rPr>
      <t>2.885,00</t>
    </r>
  </si>
  <si>
    <r>
      <rPr>
        <sz val="5.5"/>
        <rFont val="Arial MT"/>
        <family val="2"/>
      </rPr>
      <t>600,00</t>
    </r>
  </si>
  <si>
    <r>
      <rPr>
        <b/>
        <sz val="5.5"/>
        <rFont val="Arial"/>
        <family val="2"/>
      </rPr>
      <t>600,00</t>
    </r>
  </si>
  <si>
    <r>
      <rPr>
        <b/>
        <sz val="5.5"/>
        <rFont val="Arial"/>
        <family val="2"/>
      </rPr>
      <t>10.880,00</t>
    </r>
  </si>
  <si>
    <r>
      <rPr>
        <sz val="7.5"/>
        <rFont val="Arial MT"/>
        <family val="2"/>
      </rPr>
      <t>Tubería PVC presión 3/4"</t>
    </r>
  </si>
  <si>
    <r>
      <rPr>
        <sz val="5.5"/>
        <rFont val="Arial MT"/>
        <family val="2"/>
      </rPr>
      <t>Tubería PVC presión RDE 21 - 3/4"</t>
    </r>
  </si>
  <si>
    <r>
      <rPr>
        <sz val="5.5"/>
        <rFont val="Arial MT"/>
        <family val="2"/>
      </rPr>
      <t>$            2.683,0</t>
    </r>
  </si>
  <si>
    <r>
      <rPr>
        <sz val="5.5"/>
        <rFont val="Arial MT"/>
        <family val="2"/>
      </rPr>
      <t>$     2.817,15</t>
    </r>
  </si>
  <si>
    <r>
      <rPr>
        <sz val="5.5"/>
        <rFont val="Arial MT"/>
        <family val="2"/>
      </rPr>
      <t>Tee PVC 3/4"</t>
    </r>
  </si>
  <si>
    <r>
      <rPr>
        <sz val="5.5"/>
        <rFont val="Arial MT"/>
        <family val="2"/>
      </rPr>
      <t>$            1.100,0</t>
    </r>
  </si>
  <si>
    <r>
      <rPr>
        <sz val="5.5"/>
        <rFont val="Arial MT"/>
        <family val="2"/>
      </rPr>
      <t>$         374,00</t>
    </r>
  </si>
  <si>
    <r>
      <rPr>
        <sz val="5.5"/>
        <rFont val="Arial MT"/>
        <family val="2"/>
      </rPr>
      <t>Codo PVC 90° 3/4"</t>
    </r>
  </si>
  <si>
    <r>
      <rPr>
        <sz val="5.5"/>
        <rFont val="Arial MT"/>
        <family val="2"/>
      </rPr>
      <t>$               800,0</t>
    </r>
  </si>
  <si>
    <r>
      <rPr>
        <sz val="5.5"/>
        <rFont val="Arial MT"/>
        <family val="2"/>
      </rPr>
      <t>$         272,00</t>
    </r>
  </si>
  <si>
    <r>
      <rPr>
        <sz val="5.5"/>
        <rFont val="Arial MT"/>
        <family val="2"/>
      </rPr>
      <t>Unión PVC 3/4"</t>
    </r>
  </si>
  <si>
    <r>
      <rPr>
        <sz val="5.5"/>
        <rFont val="Arial MT"/>
        <family val="2"/>
      </rPr>
      <t>$               600,0</t>
    </r>
  </si>
  <si>
    <r>
      <rPr>
        <sz val="5.5"/>
        <rFont val="Arial MT"/>
        <family val="2"/>
      </rPr>
      <t>$         204,00</t>
    </r>
  </si>
  <si>
    <r>
      <rPr>
        <sz val="5.5"/>
        <rFont val="Arial MT"/>
        <family val="2"/>
      </rPr>
      <t>$          70.900,0</t>
    </r>
  </si>
  <si>
    <r>
      <rPr>
        <sz val="5.5"/>
        <rFont val="Arial MT"/>
        <family val="2"/>
      </rPr>
      <t>0,006</t>
    </r>
  </si>
  <si>
    <r>
      <rPr>
        <sz val="5.5"/>
        <rFont val="Arial MT"/>
        <family val="2"/>
      </rPr>
      <t>$         425,40</t>
    </r>
  </si>
  <si>
    <r>
      <rPr>
        <b/>
        <sz val="5.5"/>
        <rFont val="Arial"/>
        <family val="2"/>
      </rPr>
      <t>4.093,00</t>
    </r>
  </si>
  <si>
    <r>
      <rPr>
        <b/>
        <sz val="5.5"/>
        <rFont val="Arial"/>
        <family val="2"/>
      </rPr>
      <t>12.388,00</t>
    </r>
  </si>
  <si>
    <r>
      <rPr>
        <sz val="7"/>
        <rFont val="Arial MT"/>
        <family val="2"/>
      </rPr>
      <t>Punto agua potable 1/2" lavamanos</t>
    </r>
  </si>
  <si>
    <r>
      <rPr>
        <sz val="7"/>
        <rFont val="Arial MT"/>
        <family val="2"/>
      </rPr>
      <t>UN</t>
    </r>
  </si>
  <si>
    <r>
      <rPr>
        <sz val="5.5"/>
        <rFont val="Arial MT"/>
        <family val="2"/>
      </rPr>
      <t>0,050</t>
    </r>
  </si>
  <si>
    <r>
      <rPr>
        <b/>
        <sz val="5.5"/>
        <rFont val="Arial"/>
        <family val="2"/>
      </rPr>
      <t>2.201,00</t>
    </r>
  </si>
  <si>
    <r>
      <rPr>
        <sz val="5.5"/>
        <rFont val="Arial MT"/>
        <family val="2"/>
      </rPr>
      <t>Tubería PVC 1/2" RDE 13.5</t>
    </r>
  </si>
  <si>
    <r>
      <rPr>
        <sz val="5.5"/>
        <rFont val="Arial MT"/>
        <family val="2"/>
      </rPr>
      <t>Ml</t>
    </r>
  </si>
  <si>
    <r>
      <rPr>
        <sz val="5.5"/>
        <rFont val="Arial MT"/>
        <family val="2"/>
      </rPr>
      <t>$     4.957,50</t>
    </r>
  </si>
  <si>
    <r>
      <rPr>
        <sz val="5.5"/>
        <rFont val="Arial MT"/>
        <family val="2"/>
      </rPr>
      <t>Cinta teflón</t>
    </r>
  </si>
  <si>
    <r>
      <rPr>
        <sz val="5.5"/>
        <rFont val="Arial MT"/>
        <family val="2"/>
      </rPr>
      <t>$              900,0</t>
    </r>
  </si>
  <si>
    <r>
      <rPr>
        <sz val="5.5"/>
        <rFont val="Arial MT"/>
        <family val="2"/>
      </rPr>
      <t>0,015</t>
    </r>
  </si>
  <si>
    <r>
      <rPr>
        <sz val="5.5"/>
        <rFont val="Arial MT"/>
        <family val="2"/>
      </rPr>
      <t>$           13,50</t>
    </r>
  </si>
  <si>
    <r>
      <rPr>
        <sz val="5.5"/>
        <rFont val="Arial MT"/>
        <family val="2"/>
      </rPr>
      <t>Codo galvanizado de 1/2"</t>
    </r>
  </si>
  <si>
    <r>
      <rPr>
        <sz val="5.5"/>
        <rFont val="Arial MT"/>
        <family val="2"/>
      </rPr>
      <t>$           1.185,0</t>
    </r>
  </si>
  <si>
    <r>
      <rPr>
        <sz val="5.5"/>
        <rFont val="Arial MT"/>
        <family val="2"/>
      </rPr>
      <t>$     2.429,25</t>
    </r>
  </si>
  <si>
    <r>
      <rPr>
        <sz val="5.5"/>
        <rFont val="Arial MT"/>
        <family val="2"/>
      </rPr>
      <t>Tapón galvanizado de 1/2"</t>
    </r>
  </si>
  <si>
    <r>
      <rPr>
        <sz val="5.5"/>
        <rFont val="Arial MT"/>
        <family val="2"/>
      </rPr>
      <t>$              975,0</t>
    </r>
  </si>
  <si>
    <r>
      <rPr>
        <sz val="5.5"/>
        <rFont val="Arial MT"/>
        <family val="2"/>
      </rPr>
      <t>$     1.998,75</t>
    </r>
  </si>
  <si>
    <r>
      <rPr>
        <sz val="5.5"/>
        <rFont val="Arial MT"/>
        <family val="2"/>
      </rPr>
      <t>Adaptador macho PVC de 1/2"</t>
    </r>
  </si>
  <si>
    <r>
      <rPr>
        <sz val="5.5"/>
        <rFont val="Arial MT"/>
        <family val="2"/>
      </rPr>
      <t>$              720,0</t>
    </r>
  </si>
  <si>
    <r>
      <rPr>
        <sz val="5.5"/>
        <rFont val="Arial MT"/>
        <family val="2"/>
      </rPr>
      <t>$         756,00</t>
    </r>
  </si>
  <si>
    <r>
      <rPr>
        <sz val="5.5"/>
        <rFont val="Arial MT"/>
        <family val="2"/>
      </rPr>
      <t>Tee PVC de 1/2"</t>
    </r>
  </si>
  <si>
    <r>
      <rPr>
        <sz val="5.5"/>
        <rFont val="Arial MT"/>
        <family val="2"/>
      </rPr>
      <t>$     1.189,00</t>
    </r>
  </si>
  <si>
    <r>
      <rPr>
        <sz val="5.5"/>
        <rFont val="Arial MT"/>
        <family val="2"/>
      </rPr>
      <t>Codo PVC 90° de 1/2"</t>
    </r>
  </si>
  <si>
    <r>
      <rPr>
        <sz val="5.5"/>
        <rFont val="Arial MT"/>
        <family val="2"/>
      </rPr>
      <t>$         902,00</t>
    </r>
  </si>
  <si>
    <r>
      <rPr>
        <sz val="5.5"/>
        <rFont val="Arial MT"/>
        <family val="2"/>
      </rPr>
      <t>Unión PVC de 1/2"</t>
    </r>
  </si>
  <si>
    <r>
      <rPr>
        <sz val="5.5"/>
        <rFont val="Arial MT"/>
        <family val="2"/>
      </rPr>
      <t>$         615,00</t>
    </r>
  </si>
  <si>
    <r>
      <rPr>
        <sz val="5.5"/>
        <rFont val="Arial MT"/>
        <family val="2"/>
      </rPr>
      <t>Soldadura liquida 1/4 Gal</t>
    </r>
  </si>
  <si>
    <r>
      <rPr>
        <sz val="5.5"/>
        <rFont val="Arial MT"/>
        <family val="2"/>
      </rPr>
      <t>$     3.545,00</t>
    </r>
  </si>
  <si>
    <r>
      <rPr>
        <b/>
        <sz val="5.5"/>
        <rFont val="Arial"/>
        <family val="2"/>
      </rPr>
      <t>16.406,00</t>
    </r>
  </si>
  <si>
    <r>
      <rPr>
        <sz val="5.5"/>
        <rFont val="Arial MT"/>
        <family val="2"/>
      </rPr>
      <t>2,50</t>
    </r>
  </si>
  <si>
    <r>
      <rPr>
        <b/>
        <sz val="5.5"/>
        <rFont val="Arial"/>
        <family val="2"/>
      </rPr>
      <t>44.018,00</t>
    </r>
  </si>
  <si>
    <r>
      <rPr>
        <sz val="5.5"/>
        <rFont val="Arial MT"/>
        <family val="2"/>
      </rPr>
      <t>1.350,00</t>
    </r>
  </si>
  <si>
    <r>
      <rPr>
        <b/>
        <sz val="5.5"/>
        <rFont val="Arial"/>
        <family val="2"/>
      </rPr>
      <t>1.350,00</t>
    </r>
  </si>
  <si>
    <r>
      <rPr>
        <b/>
        <sz val="5.5"/>
        <rFont val="Arial"/>
        <family val="2"/>
      </rPr>
      <t>63.975,00</t>
    </r>
  </si>
  <si>
    <r>
      <rPr>
        <sz val="7.5"/>
        <rFont val="Arial MT"/>
        <family val="2"/>
      </rPr>
      <t>Punto agua potable 1/2" Sanitario</t>
    </r>
  </si>
  <si>
    <r>
      <rPr>
        <sz val="7.5"/>
        <rFont val="Arial MT"/>
        <family val="2"/>
      </rPr>
      <t>UN</t>
    </r>
  </si>
  <si>
    <r>
      <rPr>
        <sz val="5.5"/>
        <rFont val="Arial MT"/>
        <family val="2"/>
      </rPr>
      <t>$            4.577,0</t>
    </r>
  </si>
  <si>
    <r>
      <rPr>
        <sz val="5.5"/>
        <rFont val="Arial MT"/>
        <family val="2"/>
      </rPr>
      <t>$     8.238,60</t>
    </r>
  </si>
  <si>
    <r>
      <rPr>
        <sz val="5.5"/>
        <rFont val="Arial MT"/>
        <family val="2"/>
      </rPr>
      <t>$               900,0</t>
    </r>
  </si>
  <si>
    <r>
      <rPr>
        <sz val="5.5"/>
        <rFont val="Arial MT"/>
        <family val="2"/>
      </rPr>
      <t>$            1.185,0</t>
    </r>
  </si>
  <si>
    <r>
      <rPr>
        <sz val="5.5"/>
        <rFont val="Arial MT"/>
        <family val="2"/>
      </rPr>
      <t>$     1.244,25</t>
    </r>
  </si>
  <si>
    <r>
      <rPr>
        <sz val="5.5"/>
        <rFont val="Arial MT"/>
        <family val="2"/>
      </rPr>
      <t>$               975,0</t>
    </r>
  </si>
  <si>
    <r>
      <rPr>
        <sz val="5.5"/>
        <rFont val="Arial MT"/>
        <family val="2"/>
      </rPr>
      <t>$     1.023,75</t>
    </r>
  </si>
  <si>
    <r>
      <rPr>
        <sz val="5.5"/>
        <rFont val="Arial MT"/>
        <family val="2"/>
      </rPr>
      <t>$               720,0</t>
    </r>
  </si>
  <si>
    <r>
      <rPr>
        <sz val="5.5"/>
        <rFont val="Arial MT"/>
        <family val="2"/>
      </rPr>
      <t>$            1.377,0</t>
    </r>
  </si>
  <si>
    <r>
      <rPr>
        <sz val="5.5"/>
        <rFont val="Arial MT"/>
        <family val="2"/>
      </rPr>
      <t>$     1.445,85</t>
    </r>
  </si>
  <si>
    <r>
      <rPr>
        <sz val="5.5"/>
        <rFont val="Arial MT"/>
        <family val="2"/>
      </rPr>
      <t>$            1.044,0</t>
    </r>
  </si>
  <si>
    <r>
      <rPr>
        <sz val="5.5"/>
        <rFont val="Arial MT"/>
        <family val="2"/>
      </rPr>
      <t>$     1.096,20</t>
    </r>
  </si>
  <si>
    <r>
      <rPr>
        <sz val="5.5"/>
        <rFont val="Arial MT"/>
        <family val="2"/>
      </rPr>
      <t>$               669,0</t>
    </r>
  </si>
  <si>
    <r>
      <rPr>
        <sz val="5.5"/>
        <rFont val="Arial MT"/>
        <family val="2"/>
      </rPr>
      <t>$         702,45</t>
    </r>
  </si>
  <si>
    <r>
      <rPr>
        <b/>
        <sz val="5.5"/>
        <rFont val="Arial"/>
        <family val="2"/>
      </rPr>
      <t>18.066,00</t>
    </r>
  </si>
  <si>
    <r>
      <rPr>
        <sz val="5.5"/>
        <rFont val="Arial MT"/>
        <family val="2"/>
      </rPr>
      <t>3.600,00</t>
    </r>
  </si>
  <si>
    <r>
      <rPr>
        <b/>
        <sz val="5.5"/>
        <rFont val="Arial"/>
        <family val="2"/>
      </rPr>
      <t>3.600,00</t>
    </r>
  </si>
  <si>
    <r>
      <rPr>
        <b/>
        <sz val="5.5"/>
        <rFont val="Arial"/>
        <family val="2"/>
      </rPr>
      <t>67.885,00</t>
    </r>
  </si>
  <si>
    <r>
      <rPr>
        <sz val="7"/>
        <rFont val="Arial MT"/>
        <family val="2"/>
      </rPr>
      <t>Punto agua potable 1/2" Ducha</t>
    </r>
  </si>
  <si>
    <r>
      <rPr>
        <sz val="5.5"/>
        <rFont val="Arial MT"/>
        <family val="2"/>
      </rPr>
      <t>$         6.048,15</t>
    </r>
  </si>
  <si>
    <r>
      <rPr>
        <sz val="5.5"/>
        <rFont val="Arial MT"/>
        <family val="2"/>
      </rPr>
      <t>$              13,50</t>
    </r>
  </si>
  <si>
    <r>
      <rPr>
        <sz val="5.5"/>
        <rFont val="Arial MT"/>
        <family val="2"/>
      </rPr>
      <t>$         1.244,25</t>
    </r>
  </si>
  <si>
    <r>
      <rPr>
        <sz val="5.5"/>
        <rFont val="Arial MT"/>
        <family val="2"/>
      </rPr>
      <t>$         1.023,75</t>
    </r>
  </si>
  <si>
    <r>
      <rPr>
        <sz val="5.5"/>
        <rFont val="Arial MT"/>
        <family val="2"/>
      </rPr>
      <t>$         2.916,00</t>
    </r>
  </si>
  <si>
    <r>
      <rPr>
        <sz val="5.5"/>
        <rFont val="Arial MT"/>
        <family val="2"/>
      </rPr>
      <t>$         1.189,00</t>
    </r>
  </si>
  <si>
    <r>
      <rPr>
        <sz val="5.5"/>
        <rFont val="Arial MT"/>
        <family val="2"/>
      </rPr>
      <t>$            902,00</t>
    </r>
  </si>
  <si>
    <r>
      <rPr>
        <sz val="5.5"/>
        <rFont val="Arial MT"/>
        <family val="2"/>
      </rPr>
      <t>$            615,00</t>
    </r>
  </si>
  <si>
    <r>
      <rPr>
        <sz val="5.5"/>
        <rFont val="Arial MT"/>
        <family val="2"/>
      </rPr>
      <t>$         3.545,00</t>
    </r>
  </si>
  <si>
    <r>
      <rPr>
        <b/>
        <sz val="5.5"/>
        <rFont val="Arial"/>
        <family val="2"/>
      </rPr>
      <t>17.497,00</t>
    </r>
  </si>
  <si>
    <r>
      <rPr>
        <b/>
        <sz val="5.5"/>
        <rFont val="Arial"/>
        <family val="2"/>
      </rPr>
      <t>67.316,00</t>
    </r>
  </si>
  <si>
    <r>
      <rPr>
        <sz val="7"/>
        <rFont val="Arial MT"/>
        <family val="2"/>
      </rPr>
      <t>Tubería PVC sanitaria 2"</t>
    </r>
  </si>
  <si>
    <r>
      <rPr>
        <sz val="5.5"/>
        <rFont val="Arial MT"/>
        <family val="2"/>
      </rPr>
      <t>Tubería PVC sanitaria 2"</t>
    </r>
  </si>
  <si>
    <r>
      <rPr>
        <sz val="5.5"/>
        <rFont val="Arial MT"/>
        <family val="2"/>
      </rPr>
      <t>$         7.800,00</t>
    </r>
  </si>
  <si>
    <r>
      <rPr>
        <sz val="5.5"/>
        <rFont val="Arial MT"/>
        <family val="2"/>
      </rPr>
      <t>$     8.190,00</t>
    </r>
  </si>
  <si>
    <r>
      <rPr>
        <sz val="5.5"/>
        <rFont val="Arial MT"/>
        <family val="2"/>
      </rPr>
      <t>Unión PVC sanitaria 2"</t>
    </r>
  </si>
  <si>
    <r>
      <rPr>
        <sz val="5.5"/>
        <rFont val="Arial MT"/>
        <family val="2"/>
      </rPr>
      <t>$         1.700,00</t>
    </r>
  </si>
  <si>
    <r>
      <rPr>
        <sz val="5.5"/>
        <rFont val="Arial MT"/>
        <family val="2"/>
      </rPr>
      <t>0,360</t>
    </r>
  </si>
  <si>
    <r>
      <rPr>
        <sz val="5.5"/>
        <rFont val="Arial MT"/>
        <family val="2"/>
      </rPr>
      <t>$         612,00</t>
    </r>
  </si>
  <si>
    <r>
      <rPr>
        <sz val="5.5"/>
        <rFont val="Arial MT"/>
        <family val="2"/>
      </rPr>
      <t>Soldadura PVC 1/4 Gal</t>
    </r>
  </si>
  <si>
    <r>
      <rPr>
        <sz val="5.5"/>
        <rFont val="Arial MT"/>
        <family val="2"/>
      </rPr>
      <t>$     1.063,50</t>
    </r>
  </si>
  <si>
    <r>
      <rPr>
        <b/>
        <sz val="5.5"/>
        <rFont val="Arial"/>
        <family val="2"/>
      </rPr>
      <t>9.866,00</t>
    </r>
  </si>
  <si>
    <r>
      <rPr>
        <sz val="5.5"/>
        <rFont val="Arial MT"/>
        <family val="2"/>
      </rPr>
      <t>1.950,00</t>
    </r>
  </si>
  <si>
    <r>
      <rPr>
        <b/>
        <sz val="5.5"/>
        <rFont val="Arial"/>
        <family val="2"/>
      </rPr>
      <t>1.950,00</t>
    </r>
  </si>
  <si>
    <r>
      <rPr>
        <b/>
        <sz val="5.5"/>
        <rFont val="Arial"/>
        <family val="2"/>
      </rPr>
      <t>19.211,00</t>
    </r>
  </si>
  <si>
    <r>
      <rPr>
        <sz val="7"/>
        <rFont val="Arial MT"/>
        <family val="2"/>
      </rPr>
      <t>Tubería PVC sanitaria 4"</t>
    </r>
  </si>
  <si>
    <r>
      <rPr>
        <sz val="5.5"/>
        <rFont val="Arial MT"/>
        <family val="2"/>
      </rPr>
      <t>Tubería PVC sanitaria 4"</t>
    </r>
  </si>
  <si>
    <r>
      <rPr>
        <sz val="5.5"/>
        <rFont val="Arial MT"/>
        <family val="2"/>
      </rPr>
      <t>$         15.700,0</t>
    </r>
  </si>
  <si>
    <r>
      <rPr>
        <sz val="5.5"/>
        <rFont val="Arial MT"/>
        <family val="2"/>
      </rPr>
      <t>$       16.485,00</t>
    </r>
  </si>
  <si>
    <r>
      <rPr>
        <sz val="5.5"/>
        <rFont val="Arial MT"/>
        <family val="2"/>
      </rPr>
      <t>Unión PVC sanitaria 4"</t>
    </r>
  </si>
  <si>
    <r>
      <rPr>
        <sz val="5.5"/>
        <rFont val="Arial MT"/>
        <family val="2"/>
      </rPr>
      <t>$           5.300,0</t>
    </r>
  </si>
  <si>
    <r>
      <rPr>
        <sz val="5.5"/>
        <rFont val="Arial MT"/>
        <family val="2"/>
      </rPr>
      <t>$         1.908,00</t>
    </r>
  </si>
  <si>
    <r>
      <rPr>
        <sz val="5.5"/>
        <rFont val="Arial MT"/>
        <family val="2"/>
      </rPr>
      <t>$         1.063,50</t>
    </r>
  </si>
  <si>
    <r>
      <rPr>
        <b/>
        <sz val="5.5"/>
        <rFont val="Arial"/>
        <family val="2"/>
      </rPr>
      <t>19.457,00</t>
    </r>
  </si>
  <si>
    <r>
      <rPr>
        <sz val="5.5"/>
        <rFont val="Arial MT"/>
        <family val="2"/>
      </rPr>
      <t>3.900,00</t>
    </r>
  </si>
  <si>
    <r>
      <rPr>
        <b/>
        <sz val="5.5"/>
        <rFont val="Arial"/>
        <family val="2"/>
      </rPr>
      <t>3.900,00</t>
    </r>
  </si>
  <si>
    <r>
      <rPr>
        <b/>
        <sz val="5.5"/>
        <rFont val="Arial"/>
        <family val="2"/>
      </rPr>
      <t>30.752,00</t>
    </r>
  </si>
  <si>
    <r>
      <rPr>
        <sz val="7"/>
        <rFont val="Arial MT"/>
        <family val="2"/>
      </rPr>
      <t>Punto aguas residuales 4" sanitario</t>
    </r>
  </si>
  <si>
    <r>
      <rPr>
        <sz val="5.5"/>
        <rFont val="Arial MT"/>
        <family val="2"/>
      </rPr>
      <t>1,7</t>
    </r>
  </si>
  <si>
    <r>
      <rPr>
        <sz val="5.5"/>
        <rFont val="Arial MT"/>
        <family val="2"/>
      </rPr>
      <t>Codo PVC sanitario 4" cxc</t>
    </r>
  </si>
  <si>
    <r>
      <rPr>
        <sz val="5.5"/>
        <rFont val="Arial MT"/>
        <family val="2"/>
      </rPr>
      <t>1,05</t>
    </r>
  </si>
  <si>
    <r>
      <rPr>
        <sz val="5.5"/>
        <rFont val="Arial MT"/>
        <family val="2"/>
      </rPr>
      <t>Tapón de prueba 4"</t>
    </r>
  </si>
  <si>
    <r>
      <rPr>
        <sz val="5.5"/>
        <rFont val="Arial MT"/>
        <family val="2"/>
      </rPr>
      <t>$           2.468,0</t>
    </r>
  </si>
  <si>
    <r>
      <rPr>
        <sz val="5.5"/>
        <rFont val="Arial MT"/>
        <family val="2"/>
      </rPr>
      <t>Soldadura PVC líquida 1/4 Gal</t>
    </r>
  </si>
  <si>
    <r>
      <rPr>
        <sz val="5.5"/>
        <rFont val="Arial MT"/>
        <family val="2"/>
      </rPr>
      <t>0,085</t>
    </r>
  </si>
  <si>
    <r>
      <rPr>
        <b/>
        <sz val="5.5"/>
        <rFont val="Arial"/>
        <family val="2"/>
      </rPr>
      <t>40.873,00</t>
    </r>
  </si>
  <si>
    <r>
      <rPr>
        <b/>
        <sz val="5.5"/>
        <rFont val="Arial"/>
        <family val="2"/>
      </rPr>
      <t>71.605,00</t>
    </r>
  </si>
  <si>
    <r>
      <rPr>
        <sz val="7"/>
        <rFont val="Arial MT"/>
        <family val="2"/>
      </rPr>
      <t>Punto aguas residuales 2" lavamanos</t>
    </r>
  </si>
  <si>
    <r>
      <rPr>
        <sz val="5.5"/>
        <rFont val="Arial MT"/>
        <family val="2"/>
      </rPr>
      <t>$      13.260,00</t>
    </r>
  </si>
  <si>
    <r>
      <rPr>
        <sz val="5.5"/>
        <rFont val="Arial MT"/>
        <family val="2"/>
      </rPr>
      <t>Codo PVC sanitario 2" cxc</t>
    </r>
  </si>
  <si>
    <r>
      <rPr>
        <sz val="5.5"/>
        <rFont val="Arial MT"/>
        <family val="2"/>
      </rPr>
      <t>$           2.100,0</t>
    </r>
  </si>
  <si>
    <r>
      <rPr>
        <sz val="5.5"/>
        <rFont val="Arial MT"/>
        <family val="2"/>
      </rPr>
      <t>$        2.205,00</t>
    </r>
  </si>
  <si>
    <r>
      <rPr>
        <sz val="5.5"/>
        <rFont val="Arial MT"/>
        <family val="2"/>
      </rPr>
      <t>Tapón de prueba 2"</t>
    </r>
  </si>
  <si>
    <r>
      <rPr>
        <sz val="5.5"/>
        <rFont val="Arial MT"/>
        <family val="2"/>
      </rPr>
      <t>$              992,0</t>
    </r>
  </si>
  <si>
    <r>
      <rPr>
        <sz val="5.5"/>
        <rFont val="Arial MT"/>
        <family val="2"/>
      </rPr>
      <t>$        1.041,60</t>
    </r>
  </si>
  <si>
    <r>
      <rPr>
        <sz val="5.5"/>
        <rFont val="Arial MT"/>
        <family val="2"/>
      </rPr>
      <t>Yee sanitaria 2"</t>
    </r>
  </si>
  <si>
    <r>
      <rPr>
        <sz val="5.5"/>
        <rFont val="Arial MT"/>
        <family val="2"/>
      </rPr>
      <t>$           5.200,0</t>
    </r>
  </si>
  <si>
    <r>
      <rPr>
        <sz val="5.5"/>
        <rFont val="Arial MT"/>
        <family val="2"/>
      </rPr>
      <t>0,4</t>
    </r>
  </si>
  <si>
    <r>
      <rPr>
        <sz val="5.5"/>
        <rFont val="Arial MT"/>
        <family val="2"/>
      </rPr>
      <t>$        2.080,00</t>
    </r>
  </si>
  <si>
    <r>
      <rPr>
        <sz val="5.5"/>
        <rFont val="Arial MT"/>
        <family val="2"/>
      </rPr>
      <t>Yee sanitaria reducida 4"x2"</t>
    </r>
  </si>
  <si>
    <r>
      <rPr>
        <sz val="5.5"/>
        <rFont val="Arial MT"/>
        <family val="2"/>
      </rPr>
      <t>$         15.800,0</t>
    </r>
  </si>
  <si>
    <r>
      <rPr>
        <sz val="5.5"/>
        <rFont val="Arial MT"/>
        <family val="2"/>
      </rPr>
      <t>$        6.320,00</t>
    </r>
  </si>
  <si>
    <r>
      <rPr>
        <sz val="5.5"/>
        <rFont val="Arial MT"/>
        <family val="2"/>
      </rPr>
      <t>$        1.063,50</t>
    </r>
  </si>
  <si>
    <r>
      <rPr>
        <b/>
        <sz val="5.5"/>
        <rFont val="Arial"/>
        <family val="2"/>
      </rPr>
      <t>25.970,00</t>
    </r>
  </si>
  <si>
    <r>
      <rPr>
        <b/>
        <sz val="5.5"/>
        <rFont val="Arial"/>
        <family val="2"/>
      </rPr>
      <t>76.689,00</t>
    </r>
  </si>
  <si>
    <r>
      <rPr>
        <sz val="7"/>
        <rFont val="Arial MT"/>
        <family val="2"/>
      </rPr>
      <t>Punto aguas residuales 2" sifón de piso</t>
    </r>
  </si>
  <si>
    <r>
      <rPr>
        <sz val="5.5"/>
        <rFont val="Arial MT"/>
        <family val="2"/>
      </rPr>
      <t>$   13.260,00</t>
    </r>
  </si>
  <si>
    <r>
      <rPr>
        <sz val="5.5"/>
        <rFont val="Arial MT"/>
        <family val="2"/>
      </rPr>
      <t>$     2.205,00</t>
    </r>
  </si>
  <si>
    <r>
      <rPr>
        <sz val="5.5"/>
        <rFont val="Arial MT"/>
        <family val="2"/>
      </rPr>
      <t>Sifón 2"</t>
    </r>
  </si>
  <si>
    <r>
      <rPr>
        <sz val="5.5"/>
        <rFont val="Arial MT"/>
        <family val="2"/>
      </rPr>
      <t>$           3.800,0</t>
    </r>
  </si>
  <si>
    <r>
      <rPr>
        <sz val="5.5"/>
        <rFont val="Arial MT"/>
        <family val="2"/>
      </rPr>
      <t>$     3.990,00</t>
    </r>
  </si>
  <si>
    <r>
      <rPr>
        <sz val="5.5"/>
        <rFont val="Arial MT"/>
        <family val="2"/>
      </rPr>
      <t>$     1.041,60</t>
    </r>
  </si>
  <si>
    <r>
      <rPr>
        <sz val="5.5"/>
        <rFont val="Arial MT"/>
        <family val="2"/>
      </rPr>
      <t>$     6.320,00</t>
    </r>
  </si>
  <si>
    <r>
      <rPr>
        <sz val="5.5"/>
        <rFont val="Arial MT"/>
        <family val="2"/>
      </rPr>
      <t>$     2.080,00</t>
    </r>
  </si>
  <si>
    <r>
      <rPr>
        <b/>
        <sz val="5.5"/>
        <rFont val="Arial"/>
        <family val="2"/>
      </rPr>
      <t>29.960,00</t>
    </r>
  </si>
  <si>
    <r>
      <rPr>
        <b/>
        <sz val="5.5"/>
        <rFont val="Arial"/>
        <family val="2"/>
      </rPr>
      <t>82.179,00</t>
    </r>
  </si>
  <si>
    <r>
      <rPr>
        <sz val="7"/>
        <rFont val="Arial MT"/>
        <family val="2"/>
      </rPr>
      <t>Caja de inspección 60x60 incluye excavación</t>
    </r>
  </si>
  <si>
    <r>
      <rPr>
        <sz val="5.5"/>
        <rFont val="Arial MT"/>
        <family val="2"/>
      </rPr>
      <t>0,04</t>
    </r>
  </si>
  <si>
    <r>
      <rPr>
        <b/>
        <sz val="5.5"/>
        <rFont val="Arial"/>
        <family val="2"/>
      </rPr>
      <t>19.793,00</t>
    </r>
  </si>
  <si>
    <r>
      <rPr>
        <sz val="5.5"/>
        <rFont val="Arial MT"/>
        <family val="2"/>
      </rPr>
      <t>$       957.880,0</t>
    </r>
  </si>
  <si>
    <r>
      <rPr>
        <sz val="5.5"/>
        <rFont val="Arial MT"/>
        <family val="2"/>
      </rPr>
      <t>0,200</t>
    </r>
  </si>
  <si>
    <r>
      <rPr>
        <sz val="5.5"/>
        <rFont val="Arial MT"/>
        <family val="2"/>
      </rPr>
      <t>$     191.576,00</t>
    </r>
  </si>
  <si>
    <r>
      <rPr>
        <sz val="5.5"/>
        <rFont val="Arial MT"/>
        <family val="2"/>
      </rPr>
      <t>Bloque 10x20x40</t>
    </r>
  </si>
  <si>
    <r>
      <rPr>
        <sz val="5.5"/>
        <rFont val="Arial MT"/>
        <family val="2"/>
      </rPr>
      <t>$           2.250,0</t>
    </r>
  </si>
  <si>
    <r>
      <rPr>
        <sz val="5.5"/>
        <rFont val="Arial MT"/>
        <family val="2"/>
      </rPr>
      <t>$     135.000,00</t>
    </r>
  </si>
  <si>
    <r>
      <rPr>
        <sz val="5.5"/>
        <rFont val="Arial MT"/>
        <family val="2"/>
      </rPr>
      <t>$       862.150,0</t>
    </r>
  </si>
  <si>
    <r>
      <rPr>
        <sz val="5.5"/>
        <rFont val="Arial MT"/>
        <family val="2"/>
      </rPr>
      <t>0,120</t>
    </r>
  </si>
  <si>
    <r>
      <rPr>
        <sz val="5.5"/>
        <rFont val="Arial MT"/>
        <family val="2"/>
      </rPr>
      <t>$     103.458,00</t>
    </r>
  </si>
  <si>
    <r>
      <rPr>
        <sz val="5.5"/>
        <rFont val="Arial MT"/>
        <family val="2"/>
      </rPr>
      <t>$         17.115,0</t>
    </r>
  </si>
  <si>
    <r>
      <rPr>
        <sz val="5.5"/>
        <rFont val="Arial MT"/>
        <family val="2"/>
      </rPr>
      <t>$        21.564,90</t>
    </r>
  </si>
  <si>
    <r>
      <rPr>
        <sz val="5.5"/>
        <rFont val="Arial MT"/>
        <family val="2"/>
      </rPr>
      <t>$           5.800,0</t>
    </r>
  </si>
  <si>
    <r>
      <rPr>
        <sz val="5.5"/>
        <rFont val="Arial MT"/>
        <family val="2"/>
      </rPr>
      <t>$        58.000,00</t>
    </r>
  </si>
  <si>
    <r>
      <rPr>
        <b/>
        <sz val="5.5"/>
        <rFont val="Arial"/>
        <family val="2"/>
      </rPr>
      <t>509.599,00</t>
    </r>
  </si>
  <si>
    <r>
      <rPr>
        <sz val="5.5"/>
        <rFont val="Arial MT"/>
        <family val="2"/>
      </rPr>
      <t>4,00</t>
    </r>
  </si>
  <si>
    <r>
      <rPr>
        <b/>
        <sz val="5.5"/>
        <rFont val="Arial"/>
        <family val="2"/>
      </rPr>
      <t>305.736,00</t>
    </r>
  </si>
  <si>
    <r>
      <rPr>
        <sz val="5.5"/>
        <rFont val="Arial MT"/>
        <family val="2"/>
      </rPr>
      <t>63.000,00</t>
    </r>
  </si>
  <si>
    <r>
      <rPr>
        <b/>
        <sz val="5.5"/>
        <rFont val="Arial"/>
        <family val="2"/>
      </rPr>
      <t>63.000,00</t>
    </r>
  </si>
  <si>
    <r>
      <rPr>
        <b/>
        <sz val="5.5"/>
        <rFont val="Arial"/>
        <family val="2"/>
      </rPr>
      <t>898.128,00</t>
    </r>
  </si>
  <si>
    <r>
      <rPr>
        <sz val="7"/>
        <rFont val="Arial MT"/>
        <family val="2"/>
      </rPr>
      <t>Suministro e instalación de juego sanitario Quadratto</t>
    </r>
  </si>
  <si>
    <r>
      <rPr>
        <b/>
        <sz val="5.5"/>
        <rFont val="Arial"/>
        <family val="2"/>
      </rPr>
      <t>7.330,00</t>
    </r>
  </si>
  <si>
    <r>
      <rPr>
        <sz val="5.5"/>
        <rFont val="Arial MT"/>
        <family val="2"/>
      </rPr>
      <t>Lavamanos mesina</t>
    </r>
  </si>
  <si>
    <r>
      <rPr>
        <sz val="5.5"/>
        <rFont val="Arial MT"/>
        <family val="2"/>
      </rPr>
      <t>sanitario quadrato</t>
    </r>
  </si>
  <si>
    <r>
      <rPr>
        <sz val="5.5"/>
        <rFont val="Arial MT"/>
        <family val="2"/>
      </rPr>
      <t>Ducah hidromas</t>
    </r>
  </si>
  <si>
    <r>
      <rPr>
        <sz val="5.5"/>
        <rFont val="Arial MT"/>
        <family val="2"/>
      </rPr>
      <t>Accesorios tempo</t>
    </r>
  </si>
  <si>
    <r>
      <rPr>
        <sz val="5.5"/>
        <rFont val="Arial MT"/>
        <family val="2"/>
      </rPr>
      <t>Manguera sanitario</t>
    </r>
  </si>
  <si>
    <r>
      <rPr>
        <sz val="5.5"/>
        <rFont val="Arial MT"/>
        <family val="2"/>
      </rPr>
      <t>Manguera lavamanos</t>
    </r>
  </si>
  <si>
    <r>
      <rPr>
        <sz val="5.5"/>
        <rFont val="Arial MT"/>
        <family val="2"/>
      </rPr>
      <t>Cemento blanco</t>
    </r>
  </si>
  <si>
    <r>
      <rPr>
        <b/>
        <sz val="5.5"/>
        <rFont val="Arial"/>
        <family val="2"/>
      </rPr>
      <t>1.041.520,00</t>
    </r>
  </si>
  <si>
    <r>
      <rPr>
        <sz val="4.5"/>
        <rFont val="Times New Roman"/>
        <family val="1"/>
      </rPr>
      <t>Cuadrilla tipo 2 (Comb. 1 O + 2 A)</t>
    </r>
  </si>
  <si>
    <r>
      <rPr>
        <sz val="5.5"/>
        <rFont val="Arial MT"/>
        <family val="2"/>
      </rPr>
      <t>6,00</t>
    </r>
  </si>
  <si>
    <r>
      <rPr>
        <b/>
        <sz val="5.5"/>
        <rFont val="Arial"/>
        <family val="2"/>
      </rPr>
      <t>146.590,00</t>
    </r>
  </si>
  <si>
    <r>
      <rPr>
        <sz val="5.5"/>
        <rFont val="Arial MT"/>
        <family val="2"/>
      </rPr>
      <t>$      3.000.000</t>
    </r>
  </si>
  <si>
    <r>
      <rPr>
        <sz val="5.5"/>
        <rFont val="Arial MT"/>
        <family val="2"/>
      </rPr>
      <t>0,070</t>
    </r>
  </si>
  <si>
    <r>
      <rPr>
        <sz val="5.5"/>
        <rFont val="Arial MT"/>
        <family val="2"/>
      </rPr>
      <t>210.000,00</t>
    </r>
  </si>
  <si>
    <r>
      <rPr>
        <b/>
        <sz val="5.5"/>
        <rFont val="Arial"/>
        <family val="2"/>
      </rPr>
      <t>210.000,00</t>
    </r>
  </si>
  <si>
    <r>
      <rPr>
        <b/>
        <sz val="5.5"/>
        <rFont val="Arial"/>
        <family val="2"/>
      </rPr>
      <t>1.405.440,00</t>
    </r>
  </si>
  <si>
    <r>
      <rPr>
        <b/>
        <sz val="6.5"/>
        <rFont val="Arial"/>
        <family val="2"/>
      </rPr>
      <t>ANALISIS DE PRECIOS UNITARIOS</t>
    </r>
  </si>
  <si>
    <r>
      <rPr>
        <sz val="6.5"/>
        <rFont val="Arial MT"/>
        <family val="2"/>
      </rPr>
      <t>Instalación de bomba presurizadora automática Dandfos MQ de 1 HP</t>
    </r>
  </si>
  <si>
    <r>
      <rPr>
        <sz val="6.5"/>
        <rFont val="Arial MT"/>
        <family val="2"/>
      </rPr>
      <t>AÑO: 2020</t>
    </r>
  </si>
  <si>
    <r>
      <rPr>
        <sz val="6.5"/>
        <rFont val="Arial MT"/>
        <family val="2"/>
      </rPr>
      <t>UN</t>
    </r>
  </si>
  <si>
    <r>
      <rPr>
        <b/>
        <sz val="5.5"/>
        <rFont val="Arial"/>
        <family val="2"/>
      </rPr>
      <t>24.000,00</t>
    </r>
  </si>
  <si>
    <r>
      <rPr>
        <sz val="5.5"/>
        <rFont val="Arial MT"/>
        <family val="2"/>
      </rPr>
      <t>Tubería PVC presión 1" RDE 13.5</t>
    </r>
  </si>
  <si>
    <r>
      <rPr>
        <sz val="5.5"/>
        <rFont val="Arial MT"/>
        <family val="2"/>
      </rPr>
      <t>$              11.525,0</t>
    </r>
  </si>
  <si>
    <r>
      <rPr>
        <sz val="5.5"/>
        <rFont val="Arial MT"/>
        <family val="2"/>
      </rPr>
      <t>$           23.050,00</t>
    </r>
  </si>
  <si>
    <r>
      <rPr>
        <sz val="5.5"/>
        <rFont val="Arial MT"/>
        <family val="2"/>
      </rPr>
      <t>Universal PVC presión 1"</t>
    </r>
  </si>
  <si>
    <r>
      <rPr>
        <sz val="5.5"/>
        <rFont val="Arial MT"/>
        <family val="2"/>
      </rPr>
      <t>$              15.536,0</t>
    </r>
  </si>
  <si>
    <r>
      <rPr>
        <sz val="5.5"/>
        <rFont val="Arial MT"/>
        <family val="2"/>
      </rPr>
      <t>$           31.072,00</t>
    </r>
  </si>
  <si>
    <r>
      <rPr>
        <sz val="5.5"/>
        <rFont val="Arial MT"/>
        <family val="2"/>
      </rPr>
      <t>Válvula Red White 1"</t>
    </r>
  </si>
  <si>
    <r>
      <rPr>
        <sz val="5.5"/>
        <rFont val="Arial MT"/>
        <family val="2"/>
      </rPr>
      <t>$            137.200,0</t>
    </r>
  </si>
  <si>
    <r>
      <rPr>
        <sz val="5.5"/>
        <rFont val="Arial MT"/>
        <family val="2"/>
      </rPr>
      <t>$         274.400,00</t>
    </r>
  </si>
  <si>
    <r>
      <rPr>
        <sz val="5.5"/>
        <rFont val="Arial MT"/>
        <family val="2"/>
      </rPr>
      <t>Cheque de paso 1"</t>
    </r>
  </si>
  <si>
    <r>
      <rPr>
        <sz val="5.5"/>
        <rFont val="Arial MT"/>
        <family val="2"/>
      </rPr>
      <t>$            151.011,0</t>
    </r>
  </si>
  <si>
    <r>
      <rPr>
        <sz val="5.5"/>
        <rFont val="Arial MT"/>
        <family val="2"/>
      </rPr>
      <t>$         151.011,00</t>
    </r>
  </si>
  <si>
    <r>
      <rPr>
        <sz val="5.5"/>
        <rFont val="Arial MT"/>
        <family val="2"/>
      </rPr>
      <t>Tee presión 1"</t>
    </r>
  </si>
  <si>
    <r>
      <rPr>
        <sz val="5.5"/>
        <rFont val="Arial MT"/>
        <family val="2"/>
      </rPr>
      <t>$                4.532,0</t>
    </r>
  </si>
  <si>
    <r>
      <rPr>
        <sz val="5.5"/>
        <rFont val="Arial MT"/>
        <family val="2"/>
      </rPr>
      <t>$             4.532,00</t>
    </r>
  </si>
  <si>
    <r>
      <rPr>
        <sz val="5.5"/>
        <rFont val="Arial MT"/>
        <family val="2"/>
      </rPr>
      <t>Tapón roscado 1"</t>
    </r>
  </si>
  <si>
    <r>
      <rPr>
        <sz val="5.5"/>
        <rFont val="Arial MT"/>
        <family val="2"/>
      </rPr>
      <t>$                1.988,0</t>
    </r>
  </si>
  <si>
    <r>
      <rPr>
        <sz val="5.5"/>
        <rFont val="Arial MT"/>
        <family val="2"/>
      </rPr>
      <t>$             1.988,00</t>
    </r>
  </si>
  <si>
    <r>
      <rPr>
        <sz val="5.5"/>
        <rFont val="Arial MT"/>
        <family val="2"/>
      </rPr>
      <t>Teflón</t>
    </r>
  </si>
  <si>
    <r>
      <rPr>
        <sz val="5.5"/>
        <rFont val="Arial MT"/>
        <family val="2"/>
      </rPr>
      <t>$                   900,0</t>
    </r>
  </si>
  <si>
    <r>
      <rPr>
        <sz val="5.5"/>
        <rFont val="Arial MT"/>
        <family val="2"/>
      </rPr>
      <t>$                900,00</t>
    </r>
  </si>
  <si>
    <r>
      <rPr>
        <sz val="5.5"/>
        <rFont val="Arial MT"/>
        <family val="2"/>
      </rPr>
      <t>Adaptador macho 1"</t>
    </r>
  </si>
  <si>
    <r>
      <rPr>
        <sz val="5.5"/>
        <rFont val="Arial MT"/>
        <family val="2"/>
      </rPr>
      <t>$                2.724,0</t>
    </r>
  </si>
  <si>
    <r>
      <rPr>
        <sz val="5.5"/>
        <rFont val="Arial MT"/>
        <family val="2"/>
      </rPr>
      <t>$           13.620,00</t>
    </r>
  </si>
  <si>
    <r>
      <rPr>
        <sz val="5.5"/>
        <rFont val="Arial MT"/>
        <family val="2"/>
      </rPr>
      <t>$              70.900,0</t>
    </r>
  </si>
  <si>
    <r>
      <rPr>
        <sz val="5.5"/>
        <rFont val="Arial MT"/>
        <family val="2"/>
      </rPr>
      <t>$             3.545,00</t>
    </r>
  </si>
  <si>
    <r>
      <rPr>
        <b/>
        <sz val="5.5"/>
        <rFont val="Arial"/>
        <family val="2"/>
      </rPr>
      <t>504.118,00</t>
    </r>
  </si>
  <si>
    <r>
      <rPr>
        <sz val="4.5"/>
        <rFont val="Times New Roman"/>
        <family val="1"/>
      </rPr>
      <t>Cuadrilla hidraulica especializada</t>
    </r>
  </si>
  <si>
    <r>
      <rPr>
        <b/>
        <sz val="5.5"/>
        <rFont val="Arial"/>
        <family val="2"/>
      </rPr>
      <t>480.000,00</t>
    </r>
  </si>
  <si>
    <r>
      <rPr>
        <sz val="5.5"/>
        <rFont val="Arial MT"/>
        <family val="2"/>
      </rPr>
      <t>$            3.000.000</t>
    </r>
  </si>
  <si>
    <r>
      <rPr>
        <sz val="5.5"/>
        <rFont val="Arial MT"/>
        <family val="2"/>
      </rPr>
      <t>0,035</t>
    </r>
  </si>
  <si>
    <r>
      <rPr>
        <sz val="5.5"/>
        <rFont val="Arial MT"/>
        <family val="2"/>
      </rPr>
      <t>105.000,00</t>
    </r>
  </si>
  <si>
    <r>
      <rPr>
        <b/>
        <sz val="5.5"/>
        <rFont val="Arial"/>
        <family val="2"/>
      </rPr>
      <t>105.000,00</t>
    </r>
  </si>
  <si>
    <r>
      <rPr>
        <b/>
        <sz val="5.5"/>
        <rFont val="Arial"/>
        <family val="2"/>
      </rPr>
      <t>1.113.118,00</t>
    </r>
  </si>
  <si>
    <r>
      <rPr>
        <sz val="7"/>
        <rFont val="Arial MT"/>
        <family val="2"/>
      </rPr>
      <t>Suministro, transporte e instalación de TANQUE SEPTICO Y FILTRO ANAEROBIO FAFA CAP = 1650 LTS</t>
    </r>
  </si>
  <si>
    <r>
      <rPr>
        <b/>
        <sz val="5.5"/>
        <rFont val="Arial"/>
        <family val="2"/>
      </rPr>
      <t>36.000,00</t>
    </r>
  </si>
  <si>
    <r>
      <rPr>
        <sz val="5"/>
        <rFont val="Times New Roman"/>
        <family val="1"/>
      </rPr>
      <t>Cuadrilla hidraulica especializada</t>
    </r>
  </si>
  <si>
    <r>
      <rPr>
        <b/>
        <sz val="5.5"/>
        <rFont val="Arial"/>
        <family val="2"/>
      </rPr>
      <t>720.000,00</t>
    </r>
  </si>
  <si>
    <r>
      <rPr>
        <sz val="5.5"/>
        <rFont val="Arial MT"/>
        <family val="2"/>
      </rPr>
      <t>0,5000</t>
    </r>
  </si>
  <si>
    <r>
      <rPr>
        <sz val="5.5"/>
        <rFont val="Arial MT"/>
        <family val="2"/>
      </rPr>
      <t>1.000.000,00</t>
    </r>
  </si>
  <si>
    <r>
      <rPr>
        <b/>
        <sz val="5.5"/>
        <rFont val="Arial"/>
        <family val="2"/>
      </rPr>
      <t>1.000.000,00</t>
    </r>
  </si>
  <si>
    <r>
      <rPr>
        <b/>
        <sz val="5.5"/>
        <rFont val="Arial"/>
        <family val="2"/>
      </rPr>
      <t>1.756.000,00</t>
    </r>
  </si>
  <si>
    <r>
      <rPr>
        <sz val="7"/>
        <rFont val="Arial MT"/>
        <family val="2"/>
      </rPr>
      <t>Cárcamo perimetral en concreto para recolección de agua lluvias</t>
    </r>
  </si>
  <si>
    <r>
      <rPr>
        <b/>
        <sz val="5.5"/>
        <rFont val="Arial"/>
        <family val="2"/>
      </rPr>
      <t>12.600,00</t>
    </r>
  </si>
  <si>
    <r>
      <rPr>
        <sz val="5.5"/>
        <rFont val="Arial MT"/>
        <family val="2"/>
      </rPr>
      <t>$      957.880,0</t>
    </r>
  </si>
  <si>
    <r>
      <rPr>
        <sz val="5.5"/>
        <rFont val="Arial MT"/>
        <family val="2"/>
      </rPr>
      <t>0,220</t>
    </r>
  </si>
  <si>
    <r>
      <rPr>
        <sz val="5.5"/>
        <rFont val="Arial MT"/>
        <family val="2"/>
      </rPr>
      <t>$      210.733,60</t>
    </r>
  </si>
  <si>
    <r>
      <rPr>
        <sz val="5.5"/>
        <rFont val="Arial MT"/>
        <family val="2"/>
      </rPr>
      <t>$          5.800,0</t>
    </r>
  </si>
  <si>
    <r>
      <rPr>
        <sz val="5.5"/>
        <rFont val="Arial MT"/>
        <family val="2"/>
      </rPr>
      <t>20,0</t>
    </r>
  </si>
  <si>
    <r>
      <rPr>
        <sz val="5.5"/>
        <rFont val="Arial MT"/>
        <family val="2"/>
      </rPr>
      <t>$      116.000,00</t>
    </r>
  </si>
  <si>
    <r>
      <rPr>
        <sz val="5.5"/>
        <rFont val="Arial MT"/>
        <family val="2"/>
      </rPr>
      <t>$      862.150,0</t>
    </r>
  </si>
  <si>
    <r>
      <rPr>
        <sz val="5.5"/>
        <rFont val="Arial MT"/>
        <family val="2"/>
      </rPr>
      <t>0,022</t>
    </r>
  </si>
  <si>
    <r>
      <rPr>
        <sz val="5.5"/>
        <rFont val="Arial MT"/>
        <family val="2"/>
      </rPr>
      <t>$        18.967,30</t>
    </r>
  </si>
  <si>
    <r>
      <rPr>
        <sz val="5.5"/>
        <rFont val="Arial MT"/>
        <family val="2"/>
      </rPr>
      <t>$        17.115,0</t>
    </r>
  </si>
  <si>
    <r>
      <rPr>
        <sz val="5.5"/>
        <rFont val="Arial MT"/>
        <family val="2"/>
      </rPr>
      <t>0,231</t>
    </r>
  </si>
  <si>
    <r>
      <rPr>
        <sz val="5.5"/>
        <rFont val="Arial MT"/>
        <family val="2"/>
      </rPr>
      <t>$          3.953,57</t>
    </r>
  </si>
  <si>
    <r>
      <rPr>
        <sz val="5.5"/>
        <rFont val="Arial MT"/>
        <family val="2"/>
      </rPr>
      <t>rejillas prefabricadas en concreto reforzado de 50x50</t>
    </r>
  </si>
  <si>
    <r>
      <rPr>
        <sz val="5.5"/>
        <rFont val="Arial MT"/>
        <family val="2"/>
      </rPr>
      <t>$      150.000,0</t>
    </r>
  </si>
  <si>
    <r>
      <rPr>
        <sz val="5.5"/>
        <rFont val="Arial MT"/>
        <family val="2"/>
      </rPr>
      <t>$      300.000,00</t>
    </r>
  </si>
  <si>
    <r>
      <rPr>
        <b/>
        <sz val="5.5"/>
        <rFont val="Arial"/>
        <family val="2"/>
      </rPr>
      <t>649.654,00</t>
    </r>
  </si>
  <si>
    <r>
      <rPr>
        <sz val="5.5"/>
        <rFont val="Arial MT"/>
        <family val="2"/>
      </rPr>
      <t>2,00</t>
    </r>
  </si>
  <si>
    <r>
      <rPr>
        <b/>
        <sz val="5.5"/>
        <rFont val="Arial"/>
        <family val="2"/>
      </rPr>
      <t>152.868,00</t>
    </r>
  </si>
  <si>
    <r>
      <rPr>
        <sz val="5.5"/>
        <rFont val="Arial MT"/>
        <family val="2"/>
      </rPr>
      <t>0,029</t>
    </r>
  </si>
  <si>
    <r>
      <rPr>
        <sz val="5.5"/>
        <rFont val="Arial MT"/>
        <family val="2"/>
      </rPr>
      <t>87.000,00</t>
    </r>
  </si>
  <si>
    <r>
      <rPr>
        <b/>
        <sz val="5.5"/>
        <rFont val="Arial"/>
        <family val="2"/>
      </rPr>
      <t>87.000,00</t>
    </r>
  </si>
  <si>
    <r>
      <rPr>
        <b/>
        <sz val="5.5"/>
        <rFont val="Arial"/>
        <family val="2"/>
      </rPr>
      <t>902.122,00</t>
    </r>
  </si>
  <si>
    <r>
      <rPr>
        <sz val="7"/>
        <rFont val="Arial MT"/>
        <family val="2"/>
      </rPr>
      <t>Instalación de planta electrica de 150kva.220/127v.</t>
    </r>
  </si>
  <si>
    <r>
      <rPr>
        <sz val="5.5"/>
        <rFont val="Arial MT"/>
        <family val="2"/>
      </rPr>
      <t>GRUA (Incluye transporte)</t>
    </r>
  </si>
  <si>
    <r>
      <rPr>
        <sz val="5.5"/>
        <rFont val="Arial MT"/>
        <family val="2"/>
      </rPr>
      <t>MAYOR</t>
    </r>
  </si>
  <si>
    <r>
      <rPr>
        <sz val="5.5"/>
        <rFont val="Arial MT"/>
        <family val="2"/>
      </rPr>
      <t>$           2.000.000</t>
    </r>
  </si>
  <si>
    <r>
      <rPr>
        <sz val="5.5"/>
        <rFont val="Arial MT"/>
        <family val="2"/>
      </rPr>
      <t>$         2.000.000</t>
    </r>
  </si>
  <si>
    <r>
      <rPr>
        <sz val="5.5"/>
        <rFont val="Arial MT"/>
        <family val="2"/>
      </rPr>
      <t>$           2.858.100</t>
    </r>
  </si>
  <si>
    <r>
      <rPr>
        <b/>
        <sz val="5.5"/>
        <rFont val="Arial"/>
        <family val="2"/>
      </rPr>
      <t>2.142.905,00</t>
    </r>
  </si>
  <si>
    <r>
      <rPr>
        <sz val="7"/>
        <rFont val="Arial MT"/>
        <family val="2"/>
      </rPr>
      <t>Cuadrilla tipo 15 (Electrica y automatizacion)</t>
    </r>
  </si>
  <si>
    <r>
      <rPr>
        <sz val="5.5"/>
        <rFont val="Arial MT"/>
        <family val="2"/>
      </rPr>
      <t>$                                     2.858.100</t>
    </r>
  </si>
  <si>
    <r>
      <rPr>
        <b/>
        <sz val="5.5"/>
        <rFont val="Arial"/>
        <family val="2"/>
      </rPr>
      <t>2.858.100,00</t>
    </r>
  </si>
  <si>
    <r>
      <rPr>
        <sz val="5.5"/>
        <rFont val="Arial MT"/>
        <family val="2"/>
      </rPr>
      <t>$          2.000.000</t>
    </r>
  </si>
  <si>
    <r>
      <rPr>
        <sz val="5.5"/>
        <rFont val="Arial MT"/>
        <family val="2"/>
      </rPr>
      <t>1,0000</t>
    </r>
  </si>
  <si>
    <r>
      <rPr>
        <sz val="5.5"/>
        <rFont val="Arial MT"/>
        <family val="2"/>
      </rPr>
      <t>2.000.000,00</t>
    </r>
  </si>
  <si>
    <r>
      <rPr>
        <sz val="5.5"/>
        <rFont val="Arial MT"/>
        <family val="2"/>
      </rPr>
      <t xml:space="preserve">Sub - Total
</t>
    </r>
    <r>
      <rPr>
        <sz val="5.5"/>
        <rFont val="Arial MT"/>
        <family val="2"/>
      </rPr>
      <t>Total Costo Directo</t>
    </r>
  </si>
  <si>
    <r>
      <rPr>
        <b/>
        <sz val="5.5"/>
        <rFont val="Arial"/>
        <family val="2"/>
      </rPr>
      <t>2.000.000,00</t>
    </r>
  </si>
  <si>
    <r>
      <rPr>
        <b/>
        <sz val="5.5"/>
        <rFont val="Arial"/>
        <family val="2"/>
      </rPr>
      <t>7.001.005,00</t>
    </r>
  </si>
  <si>
    <r>
      <rPr>
        <b/>
        <sz val="5"/>
        <rFont val="Arial"/>
        <family val="2"/>
      </rPr>
      <t>CONSTRUCCIÓN DE PLANTA DE TRATAMIENTO DE AGUA POTABLE CON CAPACIDAD DE PRODUCCIÓN DE 500 M3/DÍA EN EL CORREGIMIENTO DE BUENOS AIRES, MUNICIPIO DE  URIBIA - GUAJIRA.</t>
    </r>
  </si>
  <si>
    <r>
      <rPr>
        <b/>
        <sz val="6"/>
        <rFont val="Arial"/>
        <family val="2"/>
      </rPr>
      <t>ANALISIS DE PRECIOS UNITARIOS</t>
    </r>
  </si>
  <si>
    <r>
      <rPr>
        <sz val="5"/>
        <rFont val="Arial MT"/>
        <family val="2"/>
      </rPr>
      <t>ITEM  :</t>
    </r>
  </si>
  <si>
    <r>
      <rPr>
        <sz val="6"/>
        <rFont val="Arial MT"/>
        <family val="2"/>
      </rPr>
      <t>Suministro e instalacion de  disyuntores 3L para circuitos ramales</t>
    </r>
  </si>
  <si>
    <r>
      <rPr>
        <sz val="6"/>
        <rFont val="Arial MT"/>
        <family val="2"/>
      </rPr>
      <t>UNIDAD</t>
    </r>
  </si>
  <si>
    <r>
      <rPr>
        <sz val="6"/>
        <rFont val="Arial MT"/>
        <family val="2"/>
      </rPr>
      <t>AÑO: 2020</t>
    </r>
  </si>
  <si>
    <r>
      <rPr>
        <sz val="6"/>
        <rFont val="Arial MT"/>
        <family val="2"/>
      </rPr>
      <t>UN</t>
    </r>
  </si>
  <si>
    <r>
      <rPr>
        <b/>
        <sz val="5"/>
        <rFont val="Arial"/>
        <family val="2"/>
      </rPr>
      <t>I - EQUIPO</t>
    </r>
  </si>
  <si>
    <r>
      <rPr>
        <b/>
        <sz val="5"/>
        <rFont val="Arial"/>
        <family val="2"/>
      </rPr>
      <t>DESCRIPCION</t>
    </r>
  </si>
  <si>
    <r>
      <rPr>
        <sz val="5"/>
        <rFont val="Arial MT"/>
        <family val="2"/>
      </rPr>
      <t>Tipo</t>
    </r>
  </si>
  <si>
    <r>
      <rPr>
        <sz val="5"/>
        <rFont val="Arial MT"/>
        <family val="2"/>
      </rPr>
      <t>Tarifa hora</t>
    </r>
  </si>
  <si>
    <r>
      <rPr>
        <sz val="5"/>
        <rFont val="Arial MT"/>
        <family val="2"/>
      </rPr>
      <t>Rendimiento</t>
    </r>
  </si>
  <si>
    <r>
      <rPr>
        <sz val="5"/>
        <rFont val="Arial MT"/>
        <family val="2"/>
      </rPr>
      <t>Valor Unitario</t>
    </r>
  </si>
  <si>
    <r>
      <rPr>
        <sz val="5"/>
        <rFont val="Arial MT"/>
        <family val="2"/>
      </rPr>
      <t>HERRAMIENTA</t>
    </r>
  </si>
  <si>
    <r>
      <rPr>
        <sz val="5"/>
        <rFont val="Arial MT"/>
        <family val="2"/>
      </rPr>
      <t>%</t>
    </r>
  </si>
  <si>
    <r>
      <rPr>
        <sz val="5"/>
        <rFont val="Arial MT"/>
        <family val="2"/>
      </rPr>
      <t>0,05</t>
    </r>
  </si>
  <si>
    <r>
      <rPr>
        <sz val="5"/>
        <rFont val="Arial MT"/>
        <family val="2"/>
      </rPr>
      <t>Sub - Total</t>
    </r>
  </si>
  <si>
    <r>
      <rPr>
        <b/>
        <sz val="5"/>
        <rFont val="Arial"/>
        <family val="2"/>
      </rPr>
      <t>1.191,00</t>
    </r>
  </si>
  <si>
    <r>
      <rPr>
        <b/>
        <sz val="5"/>
        <rFont val="Arial"/>
        <family val="2"/>
      </rPr>
      <t>ll - MATERIALES</t>
    </r>
  </si>
  <si>
    <r>
      <rPr>
        <sz val="5"/>
        <rFont val="Arial MT"/>
        <family val="2"/>
      </rPr>
      <t>Unidad</t>
    </r>
  </si>
  <si>
    <r>
      <rPr>
        <sz val="5"/>
        <rFont val="Arial MT"/>
        <family val="2"/>
      </rPr>
      <t>Precio Unitario</t>
    </r>
  </si>
  <si>
    <r>
      <rPr>
        <sz val="5"/>
        <rFont val="Arial MT"/>
        <family val="2"/>
      </rPr>
      <t>Cantidad</t>
    </r>
  </si>
  <si>
    <r>
      <rPr>
        <sz val="6"/>
        <rFont val="Arial MT"/>
        <family val="2"/>
      </rPr>
      <t>Breaker industrial 3L 10 - 200AMP disyuntor termomagnetico</t>
    </r>
  </si>
  <si>
    <r>
      <rPr>
        <sz val="5"/>
        <rFont val="Arial MT"/>
        <family val="2"/>
      </rPr>
      <t>unidad</t>
    </r>
  </si>
  <si>
    <r>
      <rPr>
        <sz val="5"/>
        <rFont val="Arial MT"/>
        <family val="2"/>
      </rPr>
      <t>0,00</t>
    </r>
  </si>
  <si>
    <r>
      <rPr>
        <b/>
        <sz val="5"/>
        <rFont val="Arial"/>
        <family val="2"/>
      </rPr>
      <t>342.500,00</t>
    </r>
  </si>
  <si>
    <r>
      <rPr>
        <b/>
        <sz val="5"/>
        <rFont val="Arial"/>
        <family val="2"/>
      </rPr>
      <t>lll - MANO DE OBRA</t>
    </r>
  </si>
  <si>
    <r>
      <rPr>
        <sz val="5"/>
        <rFont val="Arial MT"/>
        <family val="2"/>
      </rPr>
      <t>Descripción</t>
    </r>
  </si>
  <si>
    <r>
      <rPr>
        <sz val="5"/>
        <rFont val="Arial MT"/>
        <family val="2"/>
      </rPr>
      <t>Precio</t>
    </r>
  </si>
  <si>
    <r>
      <rPr>
        <sz val="5"/>
        <rFont val="Arial MT"/>
        <family val="2"/>
      </rPr>
      <t>Total</t>
    </r>
  </si>
  <si>
    <r>
      <rPr>
        <sz val="6"/>
        <rFont val="Arial MT"/>
        <family val="2"/>
      </rPr>
      <t>Cuadrilla tipo 15 (Electrica y automatizacion)</t>
    </r>
  </si>
  <si>
    <r>
      <rPr>
        <sz val="5"/>
        <rFont val="Arial MT"/>
        <family val="2"/>
      </rPr>
      <t>HH</t>
    </r>
  </si>
  <si>
    <r>
      <rPr>
        <sz val="5"/>
        <rFont val="Arial MT"/>
        <family val="2"/>
      </rPr>
      <t>0,1</t>
    </r>
  </si>
  <si>
    <r>
      <rPr>
        <b/>
        <sz val="5"/>
        <rFont val="Arial"/>
        <family val="2"/>
      </rPr>
      <t>23.818,00</t>
    </r>
  </si>
  <si>
    <r>
      <rPr>
        <b/>
        <sz val="5"/>
        <rFont val="Arial"/>
        <family val="2"/>
      </rPr>
      <t>lV - TRANSPORTE</t>
    </r>
  </si>
  <si>
    <r>
      <rPr>
        <sz val="5"/>
        <rFont val="Arial MT"/>
        <family val="2"/>
      </rPr>
      <t>Personal calificado</t>
    </r>
  </si>
  <si>
    <r>
      <rPr>
        <sz val="5"/>
        <rFont val="Arial MT"/>
        <family val="2"/>
      </rPr>
      <t>Vj</t>
    </r>
  </si>
  <si>
    <r>
      <rPr>
        <sz val="5"/>
        <rFont val="Arial MT"/>
        <family val="2"/>
      </rPr>
      <t>$          2.000.000</t>
    </r>
  </si>
  <si>
    <r>
      <rPr>
        <sz val="5"/>
        <rFont val="Arial MT"/>
        <family val="2"/>
      </rPr>
      <t>0,0100</t>
    </r>
  </si>
  <si>
    <r>
      <rPr>
        <sz val="5"/>
        <rFont val="Arial MT"/>
        <family val="2"/>
      </rPr>
      <t>20.000,00</t>
    </r>
  </si>
  <si>
    <r>
      <rPr>
        <sz val="5"/>
        <rFont val="Arial MT"/>
        <family val="2"/>
      </rPr>
      <t xml:space="preserve">Sub - Total
</t>
    </r>
    <r>
      <rPr>
        <sz val="5"/>
        <rFont val="Arial MT"/>
        <family val="2"/>
      </rPr>
      <t>Total Costo Directo</t>
    </r>
  </si>
  <si>
    <r>
      <rPr>
        <b/>
        <sz val="5"/>
        <rFont val="Arial"/>
        <family val="2"/>
      </rPr>
      <t>20.000,00</t>
    </r>
  </si>
  <si>
    <r>
      <rPr>
        <b/>
        <sz val="5"/>
        <rFont val="Arial"/>
        <family val="2"/>
      </rPr>
      <t>387.509,00</t>
    </r>
  </si>
  <si>
    <r>
      <rPr>
        <sz val="5"/>
        <rFont val="Arial MT"/>
        <family val="2"/>
      </rPr>
      <t>ELABORÓ:</t>
    </r>
  </si>
  <si>
    <r>
      <rPr>
        <sz val="7"/>
        <rFont val="Arial MT"/>
        <family val="2"/>
      </rPr>
      <t>Tablero 24 circuitos enchufable con protecciones</t>
    </r>
  </si>
  <si>
    <r>
      <rPr>
        <sz val="5.5"/>
        <rFont val="Arial MT"/>
        <family val="2"/>
      </rPr>
      <t>HERRAMIENTA ESPECIALIZADA</t>
    </r>
  </si>
  <si>
    <r>
      <rPr>
        <b/>
        <sz val="5.5"/>
        <rFont val="Arial"/>
        <family val="2"/>
      </rPr>
      <t>11.909,00</t>
    </r>
  </si>
  <si>
    <r>
      <rPr>
        <sz val="5.5"/>
        <rFont val="Arial MT"/>
        <family val="2"/>
      </rPr>
      <t>TABLERO CON ESPACIO PARA TOTALIZADOR DE  24 CTOS</t>
    </r>
  </si>
  <si>
    <r>
      <rPr>
        <sz val="5.5"/>
        <rFont val="Arial MT"/>
        <family val="2"/>
      </rPr>
      <t>454.000,00</t>
    </r>
  </si>
  <si>
    <r>
      <rPr>
        <sz val="5.5"/>
        <rFont val="Arial MT"/>
        <family val="2"/>
      </rPr>
      <t>538.700,00</t>
    </r>
  </si>
  <si>
    <r>
      <rPr>
        <sz val="5.5"/>
        <rFont val="Arial MT"/>
        <family val="2"/>
      </rPr>
      <t>BREAKER TOTALIZADOR DE 60 AMP</t>
    </r>
  </si>
  <si>
    <r>
      <rPr>
        <sz val="5.5"/>
        <rFont val="Arial MT"/>
        <family val="2"/>
      </rPr>
      <t>246.750,00</t>
    </r>
  </si>
  <si>
    <r>
      <rPr>
        <sz val="5.5"/>
        <rFont val="Arial MT"/>
        <family val="2"/>
      </rPr>
      <t>BREAKER DE 2x20 AMP</t>
    </r>
  </si>
  <si>
    <r>
      <rPr>
        <sz val="5.5"/>
        <rFont val="Arial MT"/>
        <family val="2"/>
      </rPr>
      <t>57.750,00</t>
    </r>
  </si>
  <si>
    <r>
      <rPr>
        <sz val="5.5"/>
        <rFont val="Arial MT"/>
        <family val="2"/>
      </rPr>
      <t>173.250,00</t>
    </r>
  </si>
  <si>
    <r>
      <rPr>
        <sz val="5.5"/>
        <rFont val="Arial MT"/>
        <family val="2"/>
      </rPr>
      <t>BREAKER DE 1x20 AMP</t>
    </r>
  </si>
  <si>
    <r>
      <rPr>
        <sz val="5.5"/>
        <rFont val="Arial MT"/>
        <family val="2"/>
      </rPr>
      <t>16.875,00</t>
    </r>
  </si>
  <si>
    <r>
      <rPr>
        <sz val="5.5"/>
        <rFont val="Arial MT"/>
        <family val="2"/>
      </rPr>
      <t>168.750,00</t>
    </r>
  </si>
  <si>
    <r>
      <rPr>
        <b/>
        <sz val="5.5"/>
        <rFont val="Arial"/>
        <family val="2"/>
      </rPr>
      <t>1.127.450,00</t>
    </r>
  </si>
  <si>
    <r>
      <rPr>
        <b/>
        <sz val="5.5"/>
        <rFont val="Arial"/>
        <family val="2"/>
      </rPr>
      <t>238.175,00</t>
    </r>
  </si>
  <si>
    <r>
      <rPr>
        <sz val="5.5"/>
        <rFont val="Arial MT"/>
        <family val="2"/>
      </rPr>
      <t>$      2.000.000</t>
    </r>
  </si>
  <si>
    <r>
      <rPr>
        <sz val="5.5"/>
        <rFont val="Arial MT"/>
        <family val="2"/>
      </rPr>
      <t>0,1000</t>
    </r>
  </si>
  <si>
    <r>
      <rPr>
        <sz val="5.5"/>
        <rFont val="Arial MT"/>
        <family val="2"/>
      </rPr>
      <t>200.000,00</t>
    </r>
  </si>
  <si>
    <r>
      <rPr>
        <b/>
        <sz val="5.5"/>
        <rFont val="Arial"/>
        <family val="2"/>
      </rPr>
      <t>200.000,00</t>
    </r>
  </si>
  <si>
    <r>
      <rPr>
        <b/>
        <sz val="5.5"/>
        <rFont val="Arial"/>
        <family val="2"/>
      </rPr>
      <t>1.577.534,00</t>
    </r>
  </si>
  <si>
    <r>
      <rPr>
        <sz val="7.5"/>
        <rFont val="Arial MT"/>
        <family val="2"/>
      </rPr>
      <t xml:space="preserve">Suministro e instalación de acometida principal en 2(3x500MCMF)+(2x250N)+(1X2/0T) por ducto
</t>
    </r>
    <r>
      <rPr>
        <sz val="7.5"/>
        <rFont val="Arial MT"/>
        <family val="2"/>
      </rPr>
      <t>2x4".y bornas + cintas</t>
    </r>
  </si>
  <si>
    <r>
      <rPr>
        <sz val="6"/>
        <rFont val="Arial MT"/>
        <family val="2"/>
      </rPr>
      <t>HERRAMIENTA</t>
    </r>
  </si>
  <si>
    <r>
      <rPr>
        <b/>
        <sz val="6"/>
        <rFont val="Arial"/>
        <family val="2"/>
      </rPr>
      <t>9.527,00</t>
    </r>
  </si>
  <si>
    <r>
      <rPr>
        <sz val="6"/>
        <rFont val="Arial MT"/>
        <family val="2"/>
      </rPr>
      <t>CABLE COBRE 500MCM  THHN</t>
    </r>
  </si>
  <si>
    <r>
      <rPr>
        <sz val="6"/>
        <rFont val="Arial MT"/>
        <family val="2"/>
      </rPr>
      <t>125927,5</t>
    </r>
  </si>
  <si>
    <r>
      <rPr>
        <sz val="6"/>
        <rFont val="Arial MT"/>
        <family val="2"/>
      </rPr>
      <t>503.710,00</t>
    </r>
  </si>
  <si>
    <r>
      <rPr>
        <sz val="6"/>
        <rFont val="Arial MT"/>
        <family val="2"/>
      </rPr>
      <t>CABLE COBRE 2/0 THHN</t>
    </r>
  </si>
  <si>
    <r>
      <rPr>
        <sz val="6"/>
        <rFont val="Arial MT"/>
        <family val="2"/>
      </rPr>
      <t>32.625,00</t>
    </r>
  </si>
  <si>
    <r>
      <rPr>
        <sz val="6"/>
        <rFont val="Arial MT"/>
        <family val="2"/>
      </rPr>
      <t>BORNA 500MCM</t>
    </r>
  </si>
  <si>
    <r>
      <rPr>
        <sz val="6"/>
        <rFont val="Arial MT"/>
        <family val="2"/>
      </rPr>
      <t>31.250,00</t>
    </r>
  </si>
  <si>
    <r>
      <rPr>
        <sz val="6"/>
        <rFont val="Arial MT"/>
        <family val="2"/>
      </rPr>
      <t>0,060</t>
    </r>
  </si>
  <si>
    <r>
      <rPr>
        <sz val="6"/>
        <rFont val="Arial MT"/>
        <family val="2"/>
      </rPr>
      <t>1.875,00</t>
    </r>
  </si>
  <si>
    <r>
      <rPr>
        <sz val="6"/>
        <rFont val="Arial MT"/>
        <family val="2"/>
      </rPr>
      <t>BORNA 2/0</t>
    </r>
  </si>
  <si>
    <r>
      <rPr>
        <sz val="6"/>
        <rFont val="Arial MT"/>
        <family val="2"/>
      </rPr>
      <t>10.625,00</t>
    </r>
  </si>
  <si>
    <r>
      <rPr>
        <sz val="6"/>
        <rFont val="Arial MT"/>
        <family val="2"/>
      </rPr>
      <t>0,020</t>
    </r>
  </si>
  <si>
    <r>
      <rPr>
        <sz val="6"/>
        <rFont val="Arial MT"/>
        <family val="2"/>
      </rPr>
      <t>212,50</t>
    </r>
  </si>
  <si>
    <r>
      <rPr>
        <sz val="6"/>
        <rFont val="Arial MT"/>
        <family val="2"/>
      </rPr>
      <t>CINTAS SUPER SCOTH 33</t>
    </r>
  </si>
  <si>
    <r>
      <rPr>
        <sz val="6"/>
        <rFont val="Arial MT"/>
        <family val="2"/>
      </rPr>
      <t>18.750,00</t>
    </r>
  </si>
  <si>
    <r>
      <rPr>
        <sz val="6"/>
        <rFont val="Arial MT"/>
        <family val="2"/>
      </rPr>
      <t>375,00</t>
    </r>
  </si>
  <si>
    <r>
      <rPr>
        <sz val="6"/>
        <rFont val="Arial MT"/>
        <family val="2"/>
      </rPr>
      <t>CINTAS SUPER SCOTH 23</t>
    </r>
  </si>
  <si>
    <r>
      <rPr>
        <sz val="6"/>
        <rFont val="Arial MT"/>
        <family val="2"/>
      </rPr>
      <t>52.500,00</t>
    </r>
  </si>
  <si>
    <r>
      <rPr>
        <sz val="6"/>
        <rFont val="Arial MT"/>
        <family val="2"/>
      </rPr>
      <t>1.050,00</t>
    </r>
  </si>
  <si>
    <r>
      <rPr>
        <sz val="6"/>
        <rFont val="Arial MT"/>
        <family val="2"/>
      </rPr>
      <t>CONDUCTORES COMPACTOS</t>
    </r>
  </si>
  <si>
    <r>
      <rPr>
        <sz val="6"/>
        <rFont val="Arial MT"/>
        <family val="2"/>
      </rPr>
      <t>unidad</t>
    </r>
  </si>
  <si>
    <r>
      <rPr>
        <sz val="6"/>
        <rFont val="Arial MT"/>
        <family val="2"/>
      </rPr>
      <t>22.500,00</t>
    </r>
  </si>
  <si>
    <r>
      <rPr>
        <sz val="6"/>
        <rFont val="Arial MT"/>
        <family val="2"/>
      </rPr>
      <t>67.500,00</t>
    </r>
  </si>
  <si>
    <r>
      <rPr>
        <sz val="6"/>
        <rFont val="Arial MT"/>
        <family val="2"/>
      </rPr>
      <t>CINTAS COLORES</t>
    </r>
  </si>
  <si>
    <r>
      <rPr>
        <sz val="6"/>
        <rFont val="Arial MT"/>
        <family val="2"/>
      </rPr>
      <t>7.500,000</t>
    </r>
  </si>
  <si>
    <r>
      <rPr>
        <sz val="6"/>
        <rFont val="Arial MT"/>
        <family val="2"/>
      </rPr>
      <t>150,00</t>
    </r>
  </si>
  <si>
    <r>
      <rPr>
        <b/>
        <sz val="6"/>
        <rFont val="Arial"/>
        <family val="2"/>
      </rPr>
      <t>607.497,50</t>
    </r>
  </si>
  <si>
    <r>
      <rPr>
        <sz val="7.5"/>
        <rFont val="Arial MT"/>
        <family val="2"/>
      </rPr>
      <t>Cuadrilla tipo 15 (Electrica y automatizacion)</t>
    </r>
  </si>
  <si>
    <r>
      <rPr>
        <sz val="6"/>
        <rFont val="Arial MT"/>
        <family val="2"/>
      </rPr>
      <t>0,8</t>
    </r>
  </si>
  <si>
    <r>
      <rPr>
        <b/>
        <sz val="6"/>
        <rFont val="Arial"/>
        <family val="2"/>
      </rPr>
      <t>190.540,00</t>
    </r>
  </si>
  <si>
    <r>
      <rPr>
        <sz val="6"/>
        <rFont val="Arial MT"/>
        <family val="2"/>
      </rPr>
      <t>0,0800</t>
    </r>
  </si>
  <si>
    <r>
      <rPr>
        <sz val="6"/>
        <rFont val="Arial MT"/>
        <family val="2"/>
      </rPr>
      <t>160.000,00</t>
    </r>
  </si>
  <si>
    <r>
      <rPr>
        <sz val="6"/>
        <rFont val="Arial MT"/>
        <family val="2"/>
      </rPr>
      <t xml:space="preserve">Sub - Total
</t>
    </r>
    <r>
      <rPr>
        <sz val="6"/>
        <rFont val="Arial MT"/>
        <family val="2"/>
      </rPr>
      <t>Total Costo Directo</t>
    </r>
  </si>
  <si>
    <r>
      <rPr>
        <b/>
        <sz val="6"/>
        <rFont val="Arial"/>
        <family val="2"/>
      </rPr>
      <t>160.000,00</t>
    </r>
  </si>
  <si>
    <r>
      <rPr>
        <b/>
        <sz val="6"/>
        <rFont val="Arial"/>
        <family val="2"/>
      </rPr>
      <t>967.564,50</t>
    </r>
  </si>
  <si>
    <r>
      <rPr>
        <sz val="7.5"/>
        <rFont val="Arial MT"/>
        <family val="2"/>
      </rPr>
      <t>Suministro e instalación de acometida de gabinete de control y mando para bombas  en 2(3x3/0THHNF)+(1x4/0THHN)+(1X2/0T) + ducto de 3" EMT + bornas + cintas</t>
    </r>
  </si>
  <si>
    <r>
      <rPr>
        <sz val="7.5"/>
        <rFont val="Arial MT"/>
        <family val="2"/>
      </rPr>
      <t>Ml</t>
    </r>
  </si>
  <si>
    <r>
      <rPr>
        <sz val="6"/>
        <rFont val="Arial MT"/>
        <family val="2"/>
      </rPr>
      <t>MENOR</t>
    </r>
  </si>
  <si>
    <r>
      <rPr>
        <sz val="6"/>
        <rFont val="Arial MT"/>
        <family val="2"/>
      </rPr>
      <t>0,80</t>
    </r>
  </si>
  <si>
    <r>
      <rPr>
        <b/>
        <sz val="6"/>
        <rFont val="Arial"/>
        <family val="2"/>
      </rPr>
      <t>47.635,00</t>
    </r>
  </si>
  <si>
    <r>
      <rPr>
        <sz val="6"/>
        <rFont val="Arial MT"/>
        <family val="2"/>
      </rPr>
      <t>CABLE COBRE 4/0  THHN</t>
    </r>
  </si>
  <si>
    <r>
      <rPr>
        <sz val="6"/>
        <rFont val="Arial MT"/>
        <family val="2"/>
      </rPr>
      <t>ML</t>
    </r>
  </si>
  <si>
    <r>
      <rPr>
        <sz val="6"/>
        <rFont val="Arial MT"/>
        <family val="2"/>
      </rPr>
      <t>47941,25</t>
    </r>
  </si>
  <si>
    <r>
      <rPr>
        <sz val="6"/>
        <rFont val="Arial MT"/>
        <family val="2"/>
      </rPr>
      <t>239.706,25</t>
    </r>
  </si>
  <si>
    <r>
      <rPr>
        <sz val="6"/>
        <rFont val="Arial MT"/>
        <family val="2"/>
      </rPr>
      <t>95.125,00</t>
    </r>
  </si>
  <si>
    <r>
      <rPr>
        <sz val="6"/>
        <rFont val="Arial MT"/>
        <family val="2"/>
      </rPr>
      <t>190.250,00</t>
    </r>
  </si>
  <si>
    <r>
      <rPr>
        <sz val="6"/>
        <rFont val="Arial MT"/>
        <family val="2"/>
      </rPr>
      <t>BORNA 4/0</t>
    </r>
  </si>
  <si>
    <r>
      <rPr>
        <sz val="6"/>
        <rFont val="Arial MT"/>
        <family val="2"/>
      </rPr>
      <t>35.000,00</t>
    </r>
  </si>
  <si>
    <r>
      <rPr>
        <sz val="6"/>
        <rFont val="Arial MT"/>
        <family val="2"/>
      </rPr>
      <t>2.100,00</t>
    </r>
  </si>
  <si>
    <r>
      <rPr>
        <sz val="6"/>
        <rFont val="Arial MT"/>
        <family val="2"/>
      </rPr>
      <t>9.375,00</t>
    </r>
  </si>
  <si>
    <r>
      <rPr>
        <sz val="6"/>
        <rFont val="Arial MT"/>
        <family val="2"/>
      </rPr>
      <t>187,50</t>
    </r>
  </si>
  <si>
    <r>
      <rPr>
        <sz val="6"/>
        <rFont val="Arial MT"/>
        <family val="2"/>
      </rPr>
      <t>DUCTO EMT DE 3"</t>
    </r>
  </si>
  <si>
    <r>
      <rPr>
        <sz val="6"/>
        <rFont val="Arial MT"/>
        <family val="2"/>
      </rPr>
      <t>METRO</t>
    </r>
  </si>
  <si>
    <r>
      <rPr>
        <sz val="6"/>
        <rFont val="Arial MT"/>
        <family val="2"/>
      </rPr>
      <t>52.000,00</t>
    </r>
  </si>
  <si>
    <r>
      <rPr>
        <sz val="6"/>
        <rFont val="Arial MT"/>
        <family val="2"/>
      </rPr>
      <t>UNION EMT DE 3"</t>
    </r>
  </si>
  <si>
    <r>
      <rPr>
        <sz val="6"/>
        <rFont val="Arial MT"/>
        <family val="2"/>
      </rPr>
      <t>0,100</t>
    </r>
  </si>
  <si>
    <r>
      <rPr>
        <sz val="6"/>
        <rFont val="Arial MT"/>
        <family val="2"/>
      </rPr>
      <t>TERMINAL EMT DE 3"</t>
    </r>
  </si>
  <si>
    <r>
      <rPr>
        <sz val="6"/>
        <rFont val="Arial MT"/>
        <family val="2"/>
      </rPr>
      <t>CURVA EMT DE 3"</t>
    </r>
  </si>
  <si>
    <r>
      <rPr>
        <sz val="6"/>
        <rFont val="Arial MT"/>
        <family val="2"/>
      </rPr>
      <t>88.750,00</t>
    </r>
  </si>
  <si>
    <r>
      <rPr>
        <sz val="6"/>
        <rFont val="Arial MT"/>
        <family val="2"/>
      </rPr>
      <t>0,400</t>
    </r>
  </si>
  <si>
    <r>
      <rPr>
        <sz val="6"/>
        <rFont val="Arial MT"/>
        <family val="2"/>
      </rPr>
      <t>35.500,00</t>
    </r>
  </si>
  <si>
    <r>
      <rPr>
        <sz val="6"/>
        <rFont val="Arial MT"/>
        <family val="2"/>
      </rPr>
      <t>GRAPA DE 3" CON CHAZO Y TORNILLO</t>
    </r>
  </si>
  <si>
    <r>
      <rPr>
        <sz val="6"/>
        <rFont val="Arial MT"/>
        <family val="2"/>
      </rPr>
      <t>7.500,00</t>
    </r>
  </si>
  <si>
    <r>
      <rPr>
        <b/>
        <sz val="6"/>
        <rFont val="Arial"/>
        <family val="2"/>
      </rPr>
      <t>532.569,00</t>
    </r>
  </si>
  <si>
    <r>
      <rPr>
        <b/>
        <sz val="6"/>
        <rFont val="Arial"/>
        <family val="2"/>
      </rPr>
      <t>- MANO DE OBRA</t>
    </r>
  </si>
  <si>
    <r>
      <rPr>
        <sz val="5"/>
        <rFont val="Times New Roman"/>
        <family val="1"/>
      </rPr>
      <t>Cuadrilla tipo 15 (Electrica y automatizacion)</t>
    </r>
  </si>
  <si>
    <r>
      <rPr>
        <b/>
        <sz val="6"/>
        <rFont val="Arial"/>
        <family val="2"/>
      </rPr>
      <t>238.175,00</t>
    </r>
  </si>
  <si>
    <r>
      <rPr>
        <b/>
        <sz val="6"/>
        <rFont val="Arial"/>
        <family val="2"/>
      </rPr>
      <t>V - TRANSPORTE</t>
    </r>
  </si>
  <si>
    <r>
      <rPr>
        <sz val="6"/>
        <rFont val="Arial MT"/>
        <family val="2"/>
      </rPr>
      <t>0,1000</t>
    </r>
  </si>
  <si>
    <r>
      <rPr>
        <sz val="6"/>
        <rFont val="Arial MT"/>
        <family val="2"/>
      </rPr>
      <t>200.000,00</t>
    </r>
  </si>
  <si>
    <r>
      <rPr>
        <b/>
        <sz val="6"/>
        <rFont val="Arial"/>
        <family val="2"/>
      </rPr>
      <t>200.000,00</t>
    </r>
  </si>
  <si>
    <r>
      <rPr>
        <b/>
        <sz val="6"/>
        <rFont val="Arial"/>
        <family val="2"/>
      </rPr>
      <t>1.018.379,00</t>
    </r>
  </si>
  <si>
    <r>
      <rPr>
        <sz val="7.5"/>
        <rFont val="Arial MT"/>
        <family val="2"/>
      </rPr>
      <t>Suministro e instalación de acometida de tablero de baja tension a 220v 2x4THHNF+1x6THHN- N+1X8T ducto de 11/4" EMT + bornas + cintas</t>
    </r>
  </si>
  <si>
    <r>
      <rPr>
        <sz val="6"/>
        <rFont val="Arial MT"/>
        <family val="2"/>
      </rPr>
      <t>CABLE COBRE 8  THHN</t>
    </r>
  </si>
  <si>
    <r>
      <rPr>
        <sz val="6"/>
        <rFont val="Arial MT"/>
        <family val="2"/>
      </rPr>
      <t>27.051,68</t>
    </r>
  </si>
  <si>
    <r>
      <rPr>
        <sz val="6"/>
        <rFont val="Arial MT"/>
        <family val="2"/>
      </rPr>
      <t>189.361,73</t>
    </r>
  </si>
  <si>
    <r>
      <rPr>
        <sz val="6"/>
        <rFont val="Arial MT"/>
        <family val="2"/>
      </rPr>
      <t>BORNA 8</t>
    </r>
  </si>
  <si>
    <r>
      <rPr>
        <sz val="6"/>
        <rFont val="Arial MT"/>
        <family val="2"/>
      </rPr>
      <t>0,070</t>
    </r>
  </si>
  <si>
    <r>
      <rPr>
        <sz val="6"/>
        <rFont val="Arial MT"/>
        <family val="2"/>
      </rPr>
      <t>131,25</t>
    </r>
  </si>
  <si>
    <r>
      <rPr>
        <sz val="6"/>
        <rFont val="Arial MT"/>
        <family val="2"/>
      </rPr>
      <t>0,010</t>
    </r>
  </si>
  <si>
    <r>
      <rPr>
        <sz val="6"/>
        <rFont val="Arial MT"/>
        <family val="2"/>
      </rPr>
      <t>525,00</t>
    </r>
  </si>
  <si>
    <r>
      <rPr>
        <sz val="6"/>
        <rFont val="Arial MT"/>
        <family val="2"/>
      </rPr>
      <t>DUCTO EMT DE 1"</t>
    </r>
  </si>
  <si>
    <r>
      <rPr>
        <sz val="6"/>
        <rFont val="Arial MT"/>
        <family val="2"/>
      </rPr>
      <t>12.500,00</t>
    </r>
  </si>
  <si>
    <r>
      <rPr>
        <sz val="6"/>
        <rFont val="Arial MT"/>
        <family val="2"/>
      </rPr>
      <t>8.500,00</t>
    </r>
  </si>
  <si>
    <r>
      <rPr>
        <sz val="6"/>
        <rFont val="Arial MT"/>
        <family val="2"/>
      </rPr>
      <t>UNION EMT DE 1"</t>
    </r>
  </si>
  <si>
    <r>
      <rPr>
        <sz val="6"/>
        <rFont val="Arial MT"/>
        <family val="2"/>
      </rPr>
      <t>2.000,00</t>
    </r>
  </si>
  <si>
    <r>
      <rPr>
        <sz val="6"/>
        <rFont val="Arial MT"/>
        <family val="2"/>
      </rPr>
      <t>200,00</t>
    </r>
  </si>
  <si>
    <r>
      <rPr>
        <sz val="6"/>
        <rFont val="Arial MT"/>
        <family val="2"/>
      </rPr>
      <t>TERMINAL EMT DE 1"</t>
    </r>
  </si>
  <si>
    <r>
      <rPr>
        <sz val="6"/>
        <rFont val="Arial MT"/>
        <family val="2"/>
      </rPr>
      <t>CURVA EMT DE 1"</t>
    </r>
  </si>
  <si>
    <r>
      <rPr>
        <sz val="6"/>
        <rFont val="Arial MT"/>
        <family val="2"/>
      </rPr>
      <t>3.750,00</t>
    </r>
  </si>
  <si>
    <r>
      <rPr>
        <sz val="6"/>
        <rFont val="Arial MT"/>
        <family val="2"/>
      </rPr>
      <t>GRAPA DE 1" CON CHAZO Y TORNILLO</t>
    </r>
  </si>
  <si>
    <r>
      <rPr>
        <sz val="6"/>
        <rFont val="Arial MT"/>
        <family val="2"/>
      </rPr>
      <t>750,00</t>
    </r>
  </si>
  <si>
    <r>
      <rPr>
        <b/>
        <sz val="6"/>
        <rFont val="Arial"/>
        <family val="2"/>
      </rPr>
      <t>200.568,00</t>
    </r>
  </si>
  <si>
    <r>
      <rPr>
        <b/>
        <sz val="6"/>
        <rFont val="Arial"/>
        <family val="2"/>
      </rPr>
      <t>600.635,00</t>
    </r>
  </si>
  <si>
    <r>
      <rPr>
        <sz val="7.5"/>
        <rFont val="Arial MT"/>
        <family val="2"/>
      </rPr>
      <t>Suministro e instalación de acometida de gabinete de control y mando para bomba N°1 y N°2 de 30 HP  3x2THHNF+1X2T ducto de 2" EMT   + bornas + cintas</t>
    </r>
  </si>
  <si>
    <r>
      <rPr>
        <sz val="6"/>
        <rFont val="Arial MT"/>
        <family val="2"/>
      </rPr>
      <t>CABLE COBRE 1/0  THHN</t>
    </r>
  </si>
  <si>
    <r>
      <rPr>
        <sz val="6"/>
        <rFont val="Arial MT"/>
        <family val="2"/>
      </rPr>
      <t>38.479,25</t>
    </r>
  </si>
  <si>
    <r>
      <rPr>
        <sz val="6"/>
        <rFont val="Arial MT"/>
        <family val="2"/>
      </rPr>
      <t>192.396,23</t>
    </r>
  </si>
  <si>
    <r>
      <rPr>
        <sz val="6"/>
        <rFont val="Arial MT"/>
        <family val="2"/>
      </rPr>
      <t>BORNA 1/0</t>
    </r>
  </si>
  <si>
    <r>
      <rPr>
        <sz val="6"/>
        <rFont val="Arial MT"/>
        <family val="2"/>
      </rPr>
      <t>15.000,00</t>
    </r>
  </si>
  <si>
    <r>
      <rPr>
        <sz val="6"/>
        <rFont val="Arial MT"/>
        <family val="2"/>
      </rPr>
      <t>0,500</t>
    </r>
  </si>
  <si>
    <r>
      <rPr>
        <sz val="6"/>
        <rFont val="Arial MT"/>
        <family val="2"/>
      </rPr>
      <t>DUCTO EMT DE 2"</t>
    </r>
  </si>
  <si>
    <r>
      <rPr>
        <sz val="6"/>
        <rFont val="Arial MT"/>
        <family val="2"/>
      </rPr>
      <t>24.500,00</t>
    </r>
  </si>
  <si>
    <r>
      <rPr>
        <sz val="6"/>
        <rFont val="Arial MT"/>
        <family val="2"/>
      </rPr>
      <t>UNION EMT DE 2"</t>
    </r>
  </si>
  <si>
    <r>
      <rPr>
        <sz val="6"/>
        <rFont val="Arial MT"/>
        <family val="2"/>
      </rPr>
      <t>5.000,00</t>
    </r>
  </si>
  <si>
    <r>
      <rPr>
        <sz val="6"/>
        <rFont val="Arial MT"/>
        <family val="2"/>
      </rPr>
      <t>0,200</t>
    </r>
  </si>
  <si>
    <r>
      <rPr>
        <sz val="6"/>
        <rFont val="Arial MT"/>
        <family val="2"/>
      </rPr>
      <t>1.000,00</t>
    </r>
  </si>
  <si>
    <r>
      <rPr>
        <sz val="6"/>
        <rFont val="Arial MT"/>
        <family val="2"/>
      </rPr>
      <t>TERMINAL EMT DE 2"</t>
    </r>
  </si>
  <si>
    <r>
      <rPr>
        <sz val="6"/>
        <rFont val="Arial MT"/>
        <family val="2"/>
      </rPr>
      <t>CURVA EMT DE 2"</t>
    </r>
  </si>
  <si>
    <r>
      <rPr>
        <sz val="6"/>
        <rFont val="Arial MT"/>
        <family val="2"/>
      </rPr>
      <t>17.500,00</t>
    </r>
  </si>
  <si>
    <r>
      <rPr>
        <sz val="6"/>
        <rFont val="Arial MT"/>
        <family val="2"/>
      </rPr>
      <t>8.750,00</t>
    </r>
  </si>
  <si>
    <r>
      <rPr>
        <sz val="6"/>
        <rFont val="Arial MT"/>
        <family val="2"/>
      </rPr>
      <t>6.250,00</t>
    </r>
  </si>
  <si>
    <r>
      <rPr>
        <b/>
        <sz val="6"/>
        <rFont val="Arial"/>
        <family val="2"/>
      </rPr>
      <t>251.971,00</t>
    </r>
  </si>
  <si>
    <r>
      <rPr>
        <sz val="7.5"/>
        <rFont val="Arial MT"/>
        <family val="2"/>
      </rPr>
      <t>Camion 4ton  Riohacha-Buenos Aires</t>
    </r>
  </si>
  <si>
    <r>
      <rPr>
        <sz val="6"/>
        <rFont val="Arial MT"/>
        <family val="2"/>
      </rPr>
      <t>$      3.000.000</t>
    </r>
  </si>
  <si>
    <r>
      <rPr>
        <sz val="6"/>
        <rFont val="Arial MT"/>
        <family val="2"/>
      </rPr>
      <t>0,015</t>
    </r>
  </si>
  <si>
    <r>
      <rPr>
        <sz val="6"/>
        <rFont val="Arial MT"/>
        <family val="2"/>
      </rPr>
      <t>45.000,00</t>
    </r>
  </si>
  <si>
    <r>
      <rPr>
        <sz val="7.5"/>
        <rFont val="Arial MT"/>
        <family val="2"/>
      </rPr>
      <t>Camion 4ton  Bogota-Riohacha</t>
    </r>
  </si>
  <si>
    <r>
      <rPr>
        <sz val="6"/>
        <rFont val="Arial MT"/>
        <family val="2"/>
      </rPr>
      <t>$      2.250.000</t>
    </r>
  </si>
  <si>
    <r>
      <rPr>
        <sz val="6"/>
        <rFont val="Arial MT"/>
        <family val="2"/>
      </rPr>
      <t>33.750,00</t>
    </r>
  </si>
  <si>
    <r>
      <rPr>
        <b/>
        <sz val="6"/>
        <rFont val="Arial"/>
        <family val="2"/>
      </rPr>
      <t>78.750,00</t>
    </r>
  </si>
  <si>
    <r>
      <rPr>
        <b/>
        <sz val="6"/>
        <rFont val="Arial"/>
        <family val="2"/>
      </rPr>
      <t>616.531,00</t>
    </r>
  </si>
  <si>
    <r>
      <rPr>
        <sz val="7.5"/>
        <rFont val="Arial MT"/>
        <family val="2"/>
      </rPr>
      <t>Suministro e instalación de acometida para bombas N°3 Y N°4 10HP  en  3x10THHNF+1x10T ducto de 3/4" EMT</t>
    </r>
  </si>
  <si>
    <r>
      <rPr>
        <sz val="6"/>
        <rFont val="Arial MT"/>
        <family val="2"/>
      </rPr>
      <t>CABLE COBRE 10  THHN</t>
    </r>
  </si>
  <si>
    <r>
      <rPr>
        <sz val="6"/>
        <rFont val="Arial MT"/>
        <family val="2"/>
      </rPr>
      <t>15.756,20</t>
    </r>
  </si>
  <si>
    <r>
      <rPr>
        <sz val="6"/>
        <rFont val="Arial MT"/>
        <family val="2"/>
      </rPr>
      <t>63.024,78</t>
    </r>
  </si>
  <si>
    <r>
      <rPr>
        <sz val="6"/>
        <rFont val="Arial MT"/>
        <family val="2"/>
      </rPr>
      <t>BORNA 10</t>
    </r>
  </si>
  <si>
    <r>
      <rPr>
        <sz val="6"/>
        <rFont val="Arial MT"/>
        <family val="2"/>
      </rPr>
      <t>1.625,00</t>
    </r>
  </si>
  <si>
    <r>
      <rPr>
        <sz val="6"/>
        <rFont val="Arial MT"/>
        <family val="2"/>
      </rPr>
      <t>113,75</t>
    </r>
  </si>
  <si>
    <r>
      <rPr>
        <sz val="6"/>
        <rFont val="Arial MT"/>
        <family val="2"/>
      </rPr>
      <t>400,00</t>
    </r>
  </si>
  <si>
    <r>
      <rPr>
        <sz val="6"/>
        <rFont val="Arial MT"/>
        <family val="2"/>
      </rPr>
      <t>0,300</t>
    </r>
  </si>
  <si>
    <r>
      <rPr>
        <sz val="6"/>
        <rFont val="Arial MT"/>
        <family val="2"/>
      </rPr>
      <t>1.125,00</t>
    </r>
  </si>
  <si>
    <r>
      <rPr>
        <b/>
        <sz val="6"/>
        <rFont val="Arial"/>
        <family val="2"/>
      </rPr>
      <t>75.364,00</t>
    </r>
  </si>
  <si>
    <r>
      <rPr>
        <b/>
        <sz val="6"/>
        <rFont val="Arial"/>
        <family val="2"/>
      </rPr>
      <t>392.289,00</t>
    </r>
  </si>
  <si>
    <r>
      <rPr>
        <sz val="7.5"/>
        <rFont val="Arial MT"/>
        <family val="2"/>
      </rPr>
      <t>Suministro e instalación de acometida para bombas N°5,N°6,N°7,N°8 Y N°9 5HP Y 1HP  en 3x12THHNF+1x12T ducto de 3/4" EMT</t>
    </r>
  </si>
  <si>
    <r>
      <rPr>
        <sz val="6"/>
        <rFont val="Arial MT"/>
        <family val="2"/>
      </rPr>
      <t>CABLE COBRE 12  THHN</t>
    </r>
  </si>
  <si>
    <r>
      <rPr>
        <sz val="6"/>
        <rFont val="Arial MT"/>
        <family val="2"/>
      </rPr>
      <t>11.272,28</t>
    </r>
  </si>
  <si>
    <r>
      <rPr>
        <sz val="6"/>
        <rFont val="Arial MT"/>
        <family val="2"/>
      </rPr>
      <t>45.089,10</t>
    </r>
  </si>
  <si>
    <r>
      <rPr>
        <sz val="6"/>
        <rFont val="Arial MT"/>
        <family val="2"/>
      </rPr>
      <t>BORNA 12</t>
    </r>
  </si>
  <si>
    <r>
      <rPr>
        <sz val="6"/>
        <rFont val="Arial MT"/>
        <family val="2"/>
      </rPr>
      <t>1.250,00</t>
    </r>
  </si>
  <si>
    <r>
      <rPr>
        <sz val="6"/>
        <rFont val="Arial MT"/>
        <family val="2"/>
      </rPr>
      <t>87,50</t>
    </r>
  </si>
  <si>
    <r>
      <rPr>
        <sz val="6"/>
        <rFont val="Arial MT"/>
        <family val="2"/>
      </rPr>
      <t>DUCTO EMT DE 3/4"</t>
    </r>
  </si>
  <si>
    <r>
      <rPr>
        <sz val="6"/>
        <rFont val="Arial MT"/>
        <family val="2"/>
      </rPr>
      <t>8.125,00</t>
    </r>
  </si>
  <si>
    <r>
      <rPr>
        <sz val="6"/>
        <rFont val="Arial MT"/>
        <family val="2"/>
      </rPr>
      <t>UNION EMT DE 3/4"</t>
    </r>
  </si>
  <si>
    <r>
      <rPr>
        <sz val="6"/>
        <rFont val="Arial MT"/>
        <family val="2"/>
      </rPr>
      <t>225,00</t>
    </r>
  </si>
  <si>
    <r>
      <rPr>
        <sz val="6"/>
        <rFont val="Arial MT"/>
        <family val="2"/>
      </rPr>
      <t>TERMINAL EMT DE 3/4"</t>
    </r>
  </si>
  <si>
    <r>
      <rPr>
        <sz val="6"/>
        <rFont val="Arial MT"/>
        <family val="2"/>
      </rPr>
      <t>CURVA EMT DE 3/4"</t>
    </r>
  </si>
  <si>
    <r>
      <rPr>
        <sz val="6"/>
        <rFont val="Arial MT"/>
        <family val="2"/>
      </rPr>
      <t>3.125,00</t>
    </r>
  </si>
  <si>
    <r>
      <rPr>
        <sz val="6"/>
        <rFont val="Arial MT"/>
        <family val="2"/>
      </rPr>
      <t>937,50</t>
    </r>
  </si>
  <si>
    <r>
      <rPr>
        <sz val="6"/>
        <rFont val="Arial MT"/>
        <family val="2"/>
      </rPr>
      <t>GRAPA DE 3/4" CON CHAZO Y TORNILLO</t>
    </r>
  </si>
  <si>
    <r>
      <rPr>
        <sz val="6"/>
        <rFont val="Arial MT"/>
        <family val="2"/>
      </rPr>
      <t>625,00</t>
    </r>
  </si>
  <si>
    <r>
      <rPr>
        <b/>
        <sz val="6"/>
        <rFont val="Arial"/>
        <family val="2"/>
      </rPr>
      <t>56.739,00</t>
    </r>
  </si>
  <si>
    <r>
      <rPr>
        <b/>
        <sz val="6"/>
        <rFont val="Arial"/>
        <family val="2"/>
      </rPr>
      <t>373.664,00</t>
    </r>
  </si>
  <si>
    <r>
      <rPr>
        <sz val="7.5"/>
        <rFont val="Arial MT"/>
        <family val="2"/>
      </rPr>
      <t>Conexiones de tierra en cable No 1/0 desnudo y terminales a equipos , tableros en subestacion y sistema de pararrayo con soldadura exotermica.</t>
    </r>
  </si>
  <si>
    <r>
      <rPr>
        <sz val="6"/>
        <rFont val="Arial MT"/>
        <family val="2"/>
      </rPr>
      <t>0,10</t>
    </r>
  </si>
  <si>
    <r>
      <rPr>
        <b/>
        <sz val="6"/>
        <rFont val="Arial"/>
        <family val="2"/>
      </rPr>
      <t>5.954,00</t>
    </r>
  </si>
  <si>
    <r>
      <rPr>
        <sz val="6"/>
        <rFont val="Arial MT"/>
        <family val="2"/>
      </rPr>
      <t>CABLE 1/0 DESNUDO</t>
    </r>
  </si>
  <si>
    <r>
      <rPr>
        <sz val="6"/>
        <rFont val="Arial MT"/>
        <family val="2"/>
      </rPr>
      <t>27.500,00</t>
    </r>
  </si>
  <si>
    <r>
      <rPr>
        <b/>
        <sz val="6"/>
        <rFont val="Arial"/>
        <family val="2"/>
      </rPr>
      <t>27.500,00</t>
    </r>
  </si>
  <si>
    <r>
      <rPr>
        <b/>
        <sz val="6"/>
        <rFont val="Arial"/>
        <family val="2"/>
      </rPr>
      <t>23.818,00</t>
    </r>
  </si>
  <si>
    <r>
      <rPr>
        <sz val="6"/>
        <rFont val="Arial MT"/>
        <family val="2"/>
      </rPr>
      <t>0,001</t>
    </r>
  </si>
  <si>
    <r>
      <rPr>
        <sz val="6"/>
        <rFont val="Arial MT"/>
        <family val="2"/>
      </rPr>
      <t>3.000,00</t>
    </r>
  </si>
  <si>
    <r>
      <rPr>
        <sz val="6"/>
        <rFont val="Arial MT"/>
        <family val="2"/>
      </rPr>
      <t>2.250,00</t>
    </r>
  </si>
  <si>
    <r>
      <rPr>
        <b/>
        <sz val="6"/>
        <rFont val="Arial"/>
        <family val="2"/>
      </rPr>
      <t>5.250,00</t>
    </r>
  </si>
  <si>
    <r>
      <rPr>
        <b/>
        <sz val="6"/>
        <rFont val="Arial"/>
        <family val="2"/>
      </rPr>
      <t>62.522,00</t>
    </r>
  </si>
  <si>
    <r>
      <rPr>
        <sz val="7.5"/>
        <rFont val="Arial MT"/>
        <family val="2"/>
      </rPr>
      <t>instalacion de sistema de puesta a tierra</t>
    </r>
  </si>
  <si>
    <r>
      <rPr>
        <sz val="6"/>
        <rFont val="Arial MT"/>
        <family val="2"/>
      </rPr>
      <t>1,00</t>
    </r>
  </si>
  <si>
    <r>
      <rPr>
        <b/>
        <sz val="6"/>
        <rFont val="Arial"/>
        <family val="2"/>
      </rPr>
      <t>59.544,00</t>
    </r>
  </si>
  <si>
    <r>
      <rPr>
        <sz val="6"/>
        <rFont val="Arial MT"/>
        <family val="2"/>
      </rPr>
      <t>CABLE 1/0</t>
    </r>
  </si>
  <si>
    <r>
      <rPr>
        <sz val="6"/>
        <rFont val="Arial MT"/>
        <family val="2"/>
      </rPr>
      <t>30.625,00</t>
    </r>
  </si>
  <si>
    <r>
      <rPr>
        <sz val="6"/>
        <rFont val="Arial MT"/>
        <family val="2"/>
      </rPr>
      <t>551.250,00</t>
    </r>
  </si>
  <si>
    <r>
      <rPr>
        <sz val="6"/>
        <rFont val="Arial MT"/>
        <family val="2"/>
      </rPr>
      <t>SOLDADURA CADWELL 150 GRS</t>
    </r>
  </si>
  <si>
    <r>
      <rPr>
        <sz val="6"/>
        <rFont val="Arial MT"/>
        <family val="2"/>
      </rPr>
      <t>32.500,00</t>
    </r>
  </si>
  <si>
    <r>
      <rPr>
        <sz val="6"/>
        <rFont val="Arial MT"/>
        <family val="2"/>
      </rPr>
      <t>195.000,00</t>
    </r>
  </si>
  <si>
    <r>
      <rPr>
        <sz val="6"/>
        <rFont val="Arial MT"/>
        <family val="2"/>
      </rPr>
      <t>VARILLA COPPERWELD 2,4MTSx5/8" Cu</t>
    </r>
  </si>
  <si>
    <r>
      <rPr>
        <sz val="6"/>
        <rFont val="Arial MT"/>
        <family val="2"/>
      </rPr>
      <t>800.000,00</t>
    </r>
  </si>
  <si>
    <r>
      <rPr>
        <b/>
        <sz val="6"/>
        <rFont val="Arial"/>
        <family val="2"/>
      </rPr>
      <t>1.546.250,00</t>
    </r>
  </si>
  <si>
    <r>
      <rPr>
        <sz val="6"/>
        <rFont val="Arial MT"/>
        <family val="2"/>
      </rPr>
      <t>300.000,00</t>
    </r>
  </si>
  <si>
    <r>
      <rPr>
        <sz val="6"/>
        <rFont val="Arial MT"/>
        <family val="2"/>
      </rPr>
      <t>225.000,00</t>
    </r>
  </si>
  <si>
    <r>
      <rPr>
        <b/>
        <sz val="6"/>
        <rFont val="Arial"/>
        <family val="2"/>
      </rPr>
      <t>525.000,00</t>
    </r>
  </si>
  <si>
    <r>
      <rPr>
        <b/>
        <sz val="6"/>
        <rFont val="Arial"/>
        <family val="2"/>
      </rPr>
      <t>2.368.969,00</t>
    </r>
  </si>
  <si>
    <r>
      <rPr>
        <sz val="7.5"/>
        <rFont val="Arial MT"/>
        <family val="2"/>
      </rPr>
      <t>Tableros de 6 circuitos con protecciones de 1x20A</t>
    </r>
  </si>
  <si>
    <r>
      <rPr>
        <sz val="6"/>
        <rFont val="Arial MT"/>
        <family val="2"/>
      </rPr>
      <t>TABLERO DE  6 CTOS</t>
    </r>
  </si>
  <si>
    <r>
      <rPr>
        <sz val="6"/>
        <rFont val="Arial MT"/>
        <family val="2"/>
      </rPr>
      <t>153.000,00</t>
    </r>
  </si>
  <si>
    <r>
      <rPr>
        <sz val="6"/>
        <rFont val="Arial MT"/>
        <family val="2"/>
      </rPr>
      <t>BREAKER DE 1x20 AMP</t>
    </r>
  </si>
  <si>
    <r>
      <rPr>
        <sz val="6"/>
        <rFont val="Arial MT"/>
        <family val="2"/>
      </rPr>
      <t>20.250,00</t>
    </r>
  </si>
  <si>
    <r>
      <rPr>
        <sz val="6"/>
        <rFont val="Arial MT"/>
        <family val="2"/>
      </rPr>
      <t>40.500,00</t>
    </r>
  </si>
  <si>
    <r>
      <rPr>
        <b/>
        <sz val="6"/>
        <rFont val="Arial"/>
        <family val="2"/>
      </rPr>
      <t>193.500,00</t>
    </r>
  </si>
  <si>
    <r>
      <rPr>
        <sz val="6"/>
        <rFont val="Arial MT"/>
        <family val="2"/>
      </rPr>
      <t>0,0100</t>
    </r>
  </si>
  <si>
    <r>
      <rPr>
        <sz val="6"/>
        <rFont val="Arial MT"/>
        <family val="2"/>
      </rPr>
      <t>30.000,00</t>
    </r>
  </si>
  <si>
    <r>
      <rPr>
        <sz val="6"/>
        <rFont val="Arial MT"/>
        <family val="2"/>
      </rPr>
      <t>0,003</t>
    </r>
  </si>
  <si>
    <r>
      <rPr>
        <sz val="6"/>
        <rFont val="Arial MT"/>
        <family val="2"/>
      </rPr>
      <t>6.750,00</t>
    </r>
  </si>
  <si>
    <r>
      <rPr>
        <b/>
        <sz val="6"/>
        <rFont val="Arial"/>
        <family val="2"/>
      </rPr>
      <t>36.750,00</t>
    </r>
  </si>
  <si>
    <r>
      <rPr>
        <b/>
        <sz val="6"/>
        <rFont val="Arial"/>
        <family val="2"/>
      </rPr>
      <t>527.969,00</t>
    </r>
  </si>
  <si>
    <r>
      <rPr>
        <sz val="7.5"/>
        <rFont val="Arial MT"/>
        <family val="2"/>
      </rPr>
      <t>Salida Tomacorrientes muros 110 voltios en EMT incluye tomas para lamparas de emergencias</t>
    </r>
  </si>
  <si>
    <r>
      <rPr>
        <b/>
        <sz val="5.5"/>
        <rFont val="Arial"/>
        <family val="2"/>
      </rPr>
      <t>5.954,00</t>
    </r>
  </si>
  <si>
    <r>
      <rPr>
        <sz val="5.5"/>
        <rFont val="Arial MT"/>
        <family val="2"/>
      </rPr>
      <t>ALAMBRE COBRE 12  THHN</t>
    </r>
  </si>
  <si>
    <r>
      <rPr>
        <sz val="5.5"/>
        <rFont val="Arial MT"/>
        <family val="2"/>
      </rPr>
      <t>2.767,50</t>
    </r>
  </si>
  <si>
    <r>
      <rPr>
        <sz val="5.5"/>
        <rFont val="Arial MT"/>
        <family val="2"/>
      </rPr>
      <t>24.907,50</t>
    </r>
  </si>
  <si>
    <r>
      <rPr>
        <sz val="5.5"/>
        <rFont val="Arial MT"/>
        <family val="2"/>
      </rPr>
      <t>CINTAS SUPER SCOTH 33</t>
    </r>
  </si>
  <si>
    <r>
      <rPr>
        <sz val="5.5"/>
        <rFont val="Arial MT"/>
        <family val="2"/>
      </rPr>
      <t>22.500,00</t>
    </r>
  </si>
  <si>
    <r>
      <rPr>
        <sz val="5.5"/>
        <rFont val="Arial MT"/>
        <family val="2"/>
      </rPr>
      <t>450,00</t>
    </r>
  </si>
  <si>
    <r>
      <rPr>
        <sz val="5.5"/>
        <rFont val="Arial MT"/>
        <family val="2"/>
      </rPr>
      <t>CINTAS SUPER SCOTH 23</t>
    </r>
  </si>
  <si>
    <r>
      <rPr>
        <sz val="5.5"/>
        <rFont val="Arial MT"/>
        <family val="2"/>
      </rPr>
      <t>0,010</t>
    </r>
  </si>
  <si>
    <r>
      <rPr>
        <sz val="5.5"/>
        <rFont val="Arial MT"/>
        <family val="2"/>
      </rPr>
      <t>630,00</t>
    </r>
  </si>
  <si>
    <r>
      <rPr>
        <sz val="5.5"/>
        <rFont val="Arial MT"/>
        <family val="2"/>
      </rPr>
      <t>CINTAS COLORES</t>
    </r>
  </si>
  <si>
    <r>
      <rPr>
        <sz val="5.5"/>
        <rFont val="Arial MT"/>
        <family val="2"/>
      </rPr>
      <t>9.000,000</t>
    </r>
  </si>
  <si>
    <r>
      <rPr>
        <sz val="5.5"/>
        <rFont val="Arial MT"/>
        <family val="2"/>
      </rPr>
      <t>180,00</t>
    </r>
  </si>
  <si>
    <r>
      <rPr>
        <sz val="5.5"/>
        <rFont val="Arial MT"/>
        <family val="2"/>
      </rPr>
      <t>DUCTO EMT DE 1/2"</t>
    </r>
  </si>
  <si>
    <r>
      <rPr>
        <sz val="5.5"/>
        <rFont val="Arial MT"/>
        <family val="2"/>
      </rPr>
      <t>METRO</t>
    </r>
  </si>
  <si>
    <r>
      <rPr>
        <sz val="5.5"/>
        <rFont val="Arial MT"/>
        <family val="2"/>
      </rPr>
      <t>6.750,00</t>
    </r>
  </si>
  <si>
    <r>
      <rPr>
        <sz val="5.5"/>
        <rFont val="Arial MT"/>
        <family val="2"/>
      </rPr>
      <t>20.250,00</t>
    </r>
  </si>
  <si>
    <r>
      <rPr>
        <sz val="5.5"/>
        <rFont val="Arial MT"/>
        <family val="2"/>
      </rPr>
      <t>UNION EMT DE 1/2"</t>
    </r>
  </si>
  <si>
    <r>
      <rPr>
        <sz val="5.5"/>
        <rFont val="Arial MT"/>
        <family val="2"/>
      </rPr>
      <t>2.400,00</t>
    </r>
  </si>
  <si>
    <r>
      <rPr>
        <sz val="5.5"/>
        <rFont val="Arial MT"/>
        <family val="2"/>
      </rPr>
      <t>TERMINAL EMT DE 1/2"</t>
    </r>
  </si>
  <si>
    <r>
      <rPr>
        <sz val="5.5"/>
        <rFont val="Arial MT"/>
        <family val="2"/>
      </rPr>
      <t>CURVA EMT DE 1/2"</t>
    </r>
  </si>
  <si>
    <r>
      <rPr>
        <sz val="5.5"/>
        <rFont val="Arial MT"/>
        <family val="2"/>
      </rPr>
      <t>2.250,00</t>
    </r>
  </si>
  <si>
    <r>
      <rPr>
        <sz val="5.5"/>
        <rFont val="Arial MT"/>
        <family val="2"/>
      </rPr>
      <t>GRAPA DE 1/2" CON CHAZO Y TORNILLO</t>
    </r>
  </si>
  <si>
    <r>
      <rPr>
        <sz val="5.5"/>
        <rFont val="Arial MT"/>
        <family val="2"/>
      </rPr>
      <t>5.400,00</t>
    </r>
  </si>
  <si>
    <r>
      <rPr>
        <sz val="5.5"/>
        <rFont val="Arial MT"/>
        <family val="2"/>
      </rPr>
      <t>CAJA 2X4" METALICA</t>
    </r>
  </si>
  <si>
    <r>
      <rPr>
        <sz val="5.5"/>
        <rFont val="Arial MT"/>
        <family val="2"/>
      </rPr>
      <t>TOMACORRIENTE DOBLE</t>
    </r>
  </si>
  <si>
    <r>
      <rPr>
        <sz val="5.5"/>
        <rFont val="Arial MT"/>
        <family val="2"/>
      </rPr>
      <t>12.000,00</t>
    </r>
  </si>
  <si>
    <r>
      <rPr>
        <b/>
        <sz val="5.5"/>
        <rFont val="Arial"/>
        <family val="2"/>
      </rPr>
      <t>73.868,00</t>
    </r>
  </si>
  <si>
    <r>
      <rPr>
        <sz val="5.5"/>
        <rFont val="Arial MT"/>
        <family val="2"/>
      </rPr>
      <t>0,1</t>
    </r>
  </si>
  <si>
    <r>
      <rPr>
        <b/>
        <sz val="5.5"/>
        <rFont val="Arial"/>
        <family val="2"/>
      </rPr>
      <t>23.818,00</t>
    </r>
  </si>
  <si>
    <r>
      <rPr>
        <sz val="5.5"/>
        <rFont val="Arial MT"/>
        <family val="2"/>
      </rPr>
      <t>0,0100</t>
    </r>
  </si>
  <si>
    <r>
      <rPr>
        <sz val="5.5"/>
        <rFont val="Arial MT"/>
        <family val="2"/>
      </rPr>
      <t>30.000,00</t>
    </r>
  </si>
  <si>
    <r>
      <rPr>
        <sz val="5.5"/>
        <rFont val="Arial MT"/>
        <family val="2"/>
      </rPr>
      <t>$       2.250.000</t>
    </r>
  </si>
  <si>
    <r>
      <rPr>
        <b/>
        <sz val="5.5"/>
        <rFont val="Arial"/>
        <family val="2"/>
      </rPr>
      <t>52.500,00</t>
    </r>
  </si>
  <si>
    <r>
      <rPr>
        <b/>
        <sz val="5.5"/>
        <rFont val="Arial"/>
        <family val="2"/>
      </rPr>
      <t>156.140,00</t>
    </r>
  </si>
  <si>
    <r>
      <rPr>
        <b/>
        <sz val="6"/>
        <rFont val="Arial"/>
        <family val="2"/>
      </rPr>
      <t>MODERNIZACIÓN Y AMPLIACIÓN DE SISTEMA DE TRATAMIENTO DE AGUA POTABLE CON TECNOLOGIA DE OSMOSIS INVERSA EN LA COMUNIDAD DE BUENOS AIRES-GUAJIRA</t>
    </r>
  </si>
  <si>
    <r>
      <rPr>
        <sz val="7.5"/>
        <rFont val="Arial MT"/>
        <family val="2"/>
      </rPr>
      <t>salidas tomas normales y aires mini split 220v en EMT</t>
    </r>
  </si>
  <si>
    <r>
      <rPr>
        <sz val="7.5"/>
        <rFont val="Arial MT"/>
        <family val="2"/>
      </rPr>
      <t>AÑO: 2019</t>
    </r>
  </si>
  <si>
    <r>
      <rPr>
        <sz val="6"/>
        <rFont val="Arial MT"/>
        <family val="2"/>
      </rPr>
      <t>ALAMBRE COBRE 12  THHN</t>
    </r>
  </si>
  <si>
    <r>
      <rPr>
        <sz val="6"/>
        <rFont val="Arial MT"/>
        <family val="2"/>
      </rPr>
      <t>2.767,50</t>
    </r>
  </si>
  <si>
    <r>
      <rPr>
        <sz val="6"/>
        <rFont val="Arial MT"/>
        <family val="2"/>
      </rPr>
      <t>83.025,00</t>
    </r>
  </si>
  <si>
    <r>
      <rPr>
        <sz val="6"/>
        <rFont val="Arial MT"/>
        <family val="2"/>
      </rPr>
      <t>450,00</t>
    </r>
  </si>
  <si>
    <r>
      <rPr>
        <sz val="6"/>
        <rFont val="Arial MT"/>
        <family val="2"/>
      </rPr>
      <t>63.000,00</t>
    </r>
  </si>
  <si>
    <r>
      <rPr>
        <sz val="6"/>
        <rFont val="Arial MT"/>
        <family val="2"/>
      </rPr>
      <t>630,00</t>
    </r>
  </si>
  <si>
    <r>
      <rPr>
        <sz val="6"/>
        <rFont val="Arial MT"/>
        <family val="2"/>
      </rPr>
      <t>9.000,000</t>
    </r>
  </si>
  <si>
    <r>
      <rPr>
        <sz val="6"/>
        <rFont val="Arial MT"/>
        <family val="2"/>
      </rPr>
      <t>180,00</t>
    </r>
  </si>
  <si>
    <r>
      <rPr>
        <sz val="6"/>
        <rFont val="Arial MT"/>
        <family val="2"/>
      </rPr>
      <t>9.750,00</t>
    </r>
  </si>
  <si>
    <r>
      <rPr>
        <sz val="6"/>
        <rFont val="Arial MT"/>
        <family val="2"/>
      </rPr>
      <t>1.350,00</t>
    </r>
  </si>
  <si>
    <r>
      <rPr>
        <sz val="6"/>
        <rFont val="Arial MT"/>
        <family val="2"/>
      </rPr>
      <t>9.450,00</t>
    </r>
  </si>
  <si>
    <r>
      <rPr>
        <sz val="6"/>
        <rFont val="Arial MT"/>
        <family val="2"/>
      </rPr>
      <t>2.700,00</t>
    </r>
  </si>
  <si>
    <r>
      <rPr>
        <sz val="6"/>
        <rFont val="Arial MT"/>
        <family val="2"/>
      </rPr>
      <t>900,00</t>
    </r>
  </si>
  <si>
    <r>
      <rPr>
        <sz val="6"/>
        <rFont val="Arial MT"/>
        <family val="2"/>
      </rPr>
      <t>9.000,00</t>
    </r>
  </si>
  <si>
    <r>
      <rPr>
        <sz val="6"/>
        <rFont val="Arial MT"/>
        <family val="2"/>
      </rPr>
      <t>CAJA 2X4 METALICA</t>
    </r>
  </si>
  <si>
    <r>
      <rPr>
        <sz val="6"/>
        <rFont val="Arial MT"/>
        <family val="2"/>
      </rPr>
      <t>4.500,00</t>
    </r>
  </si>
  <si>
    <r>
      <rPr>
        <b/>
        <sz val="6"/>
        <rFont val="Arial"/>
        <family val="2"/>
      </rPr>
      <t>122.185,00</t>
    </r>
  </si>
  <si>
    <r>
      <rPr>
        <sz val="7.5"/>
        <rFont val="Arial MT"/>
        <family val="2"/>
      </rPr>
      <t>5 (Electrica y automatizacion)</t>
    </r>
  </si>
  <si>
    <r>
      <rPr>
        <sz val="6"/>
        <rFont val="Arial MT"/>
        <family val="2"/>
      </rPr>
      <t>0,2</t>
    </r>
  </si>
  <si>
    <r>
      <rPr>
        <sz val="6"/>
        <rFont val="Arial MT"/>
        <family val="2"/>
      </rPr>
      <t>$       3.000.000</t>
    </r>
  </si>
  <si>
    <r>
      <rPr>
        <sz val="6"/>
        <rFont val="Arial MT"/>
        <family val="2"/>
      </rPr>
      <t>$       2.250.000</t>
    </r>
  </si>
  <si>
    <r>
      <rPr>
        <b/>
        <sz val="6"/>
        <rFont val="Arial"/>
        <family val="2"/>
      </rPr>
      <t>52.500,00</t>
    </r>
  </si>
  <si>
    <r>
      <rPr>
        <b/>
        <sz val="6"/>
        <rFont val="Arial"/>
        <family val="2"/>
      </rPr>
      <t>228.274,00</t>
    </r>
  </si>
  <si>
    <r>
      <rPr>
        <sz val="8.5"/>
        <color rgb="FFA5A5A5"/>
        <rFont val="Calibri"/>
        <family val="1"/>
      </rPr>
      <t>cs</t>
    </r>
  </si>
  <si>
    <r>
      <rPr>
        <sz val="8.5"/>
        <color rgb="FFA5A5A5"/>
        <rFont val="Calibri"/>
        <family val="1"/>
      </rPr>
      <t>Cuadrilla Soldadura</t>
    </r>
  </si>
  <si>
    <r>
      <rPr>
        <sz val="8.5"/>
        <color rgb="FFA5A5A5"/>
        <rFont val="Calibri"/>
        <family val="1"/>
      </rPr>
      <t>cdd</t>
    </r>
  </si>
  <si>
    <r>
      <rPr>
        <sz val="8.5"/>
        <color rgb="FFA5A5A5"/>
        <rFont val="Calibri"/>
        <family val="1"/>
      </rPr>
      <t>23768,38</t>
    </r>
  </si>
  <si>
    <r>
      <rPr>
        <sz val="8.5"/>
        <color rgb="FFA5A5A5"/>
        <rFont val="Calibri"/>
        <family val="1"/>
      </rPr>
      <t>Cuadrilla tipo DD Carpin</t>
    </r>
  </si>
  <si>
    <r>
      <rPr>
        <sz val="8.5"/>
        <color rgb="FFA5A5A5"/>
        <rFont val="Calibri"/>
        <family val="1"/>
      </rPr>
      <t>t</t>
    </r>
  </si>
  <si>
    <r>
      <rPr>
        <sz val="7.5"/>
        <rFont val="Arial MT"/>
        <family val="2"/>
      </rPr>
      <t>Salida lamparas de 2x18 -110v tuberia 1/2 EMT</t>
    </r>
  </si>
  <si>
    <r>
      <rPr>
        <sz val="6"/>
        <rFont val="Arial MT"/>
        <family val="2"/>
      </rPr>
      <t>2.536,88</t>
    </r>
  </si>
  <si>
    <r>
      <rPr>
        <sz val="6"/>
        <rFont val="Arial MT"/>
        <family val="2"/>
      </rPr>
      <t>26.637,19</t>
    </r>
  </si>
  <si>
    <r>
      <rPr>
        <sz val="6"/>
        <rFont val="Arial MT"/>
        <family val="2"/>
      </rPr>
      <t>20.625,00</t>
    </r>
  </si>
  <si>
    <r>
      <rPr>
        <sz val="6"/>
        <rFont val="Arial MT"/>
        <family val="2"/>
      </rPr>
      <t>412,50</t>
    </r>
  </si>
  <si>
    <r>
      <rPr>
        <sz val="6"/>
        <rFont val="Arial MT"/>
        <family val="2"/>
      </rPr>
      <t>57.750,00</t>
    </r>
  </si>
  <si>
    <r>
      <rPr>
        <sz val="6"/>
        <rFont val="Arial MT"/>
        <family val="2"/>
      </rPr>
      <t>577,50</t>
    </r>
  </si>
  <si>
    <r>
      <rPr>
        <sz val="6"/>
        <rFont val="Arial MT"/>
        <family val="2"/>
      </rPr>
      <t>8.250,000</t>
    </r>
  </si>
  <si>
    <r>
      <rPr>
        <sz val="6"/>
        <rFont val="Arial MT"/>
        <family val="2"/>
      </rPr>
      <t>165,00</t>
    </r>
  </si>
  <si>
    <r>
      <rPr>
        <sz val="6"/>
        <rFont val="Arial MT"/>
        <family val="2"/>
      </rPr>
      <t>DUCTO EMT DE 31/2"</t>
    </r>
  </si>
  <si>
    <r>
      <rPr>
        <sz val="6"/>
        <rFont val="Arial MT"/>
        <family val="2"/>
      </rPr>
      <t>6.187,50</t>
    </r>
  </si>
  <si>
    <r>
      <rPr>
        <sz val="6"/>
        <rFont val="Arial MT"/>
        <family val="2"/>
      </rPr>
      <t>21.656,25</t>
    </r>
  </si>
  <si>
    <r>
      <rPr>
        <sz val="6"/>
        <rFont val="Arial MT"/>
        <family val="2"/>
      </rPr>
      <t>UNION EMT DE 1/2"</t>
    </r>
  </si>
  <si>
    <r>
      <rPr>
        <sz val="6"/>
        <rFont val="Arial MT"/>
        <family val="2"/>
      </rPr>
      <t>1.100,00</t>
    </r>
  </si>
  <si>
    <r>
      <rPr>
        <sz val="6"/>
        <rFont val="Arial MT"/>
        <family val="2"/>
      </rPr>
      <t>2.200,00</t>
    </r>
  </si>
  <si>
    <r>
      <rPr>
        <sz val="6"/>
        <rFont val="Arial MT"/>
        <family val="2"/>
      </rPr>
      <t>TERMINAL EMT DE 1/2"</t>
    </r>
  </si>
  <si>
    <r>
      <rPr>
        <sz val="6"/>
        <rFont val="Arial MT"/>
        <family val="2"/>
      </rPr>
      <t>CURVA EMT DE 1/2"</t>
    </r>
  </si>
  <si>
    <r>
      <rPr>
        <sz val="6"/>
        <rFont val="Arial MT"/>
        <family val="2"/>
      </rPr>
      <t>2.062,50</t>
    </r>
  </si>
  <si>
    <r>
      <rPr>
        <sz val="6"/>
        <rFont val="Arial MT"/>
        <family val="2"/>
      </rPr>
      <t>GRAPA DE 1/2" CON CHAZO Y TORNILLO</t>
    </r>
  </si>
  <si>
    <r>
      <rPr>
        <sz val="6"/>
        <rFont val="Arial MT"/>
        <family val="2"/>
      </rPr>
      <t>825,00</t>
    </r>
  </si>
  <si>
    <r>
      <rPr>
        <sz val="6"/>
        <rFont val="Arial MT"/>
        <family val="2"/>
      </rPr>
      <t>4.950,00</t>
    </r>
  </si>
  <si>
    <r>
      <rPr>
        <sz val="6"/>
        <rFont val="Arial MT"/>
        <family val="2"/>
      </rPr>
      <t>CAJA 2X4" METALICA</t>
    </r>
  </si>
  <si>
    <r>
      <rPr>
        <sz val="6"/>
        <rFont val="Arial MT"/>
        <family val="2"/>
      </rPr>
      <t>4.125,00</t>
    </r>
  </si>
  <si>
    <r>
      <rPr>
        <b/>
        <sz val="6"/>
        <rFont val="Arial"/>
        <family val="2"/>
      </rPr>
      <t>64.986,00</t>
    </r>
  </si>
  <si>
    <r>
      <rPr>
        <b/>
        <sz val="6"/>
        <rFont val="Arial"/>
        <family val="2"/>
      </rPr>
      <t>147.258,00</t>
    </r>
  </si>
  <si>
    <r>
      <rPr>
        <sz val="7.5"/>
        <rFont val="Arial MT"/>
        <family val="2"/>
      </rPr>
      <t>Salida reflector de  led 50w -220v tuberia 1/2 EMT</t>
    </r>
  </si>
  <si>
    <r>
      <rPr>
        <sz val="7.5"/>
        <rFont val="Arial MT"/>
        <family val="2"/>
      </rPr>
      <t>Salida interruptores sencillos EMT</t>
    </r>
  </si>
  <si>
    <r>
      <rPr>
        <sz val="6"/>
        <rFont val="Arial MT"/>
        <family val="2"/>
      </rPr>
      <t>12.684,38</t>
    </r>
  </si>
  <si>
    <r>
      <rPr>
        <sz val="6"/>
        <rFont val="Arial MT"/>
        <family val="2"/>
      </rPr>
      <t>DUCTO EMT DE 1/2"</t>
    </r>
  </si>
  <si>
    <r>
      <rPr>
        <sz val="6"/>
        <rFont val="Arial MT"/>
        <family val="2"/>
      </rPr>
      <t>15.468,75</t>
    </r>
  </si>
  <si>
    <r>
      <rPr>
        <sz val="6"/>
        <rFont val="Arial MT"/>
        <family val="2"/>
      </rPr>
      <t>1.650,00</t>
    </r>
  </si>
  <si>
    <r>
      <rPr>
        <sz val="6"/>
        <rFont val="Arial MT"/>
        <family val="2"/>
      </rPr>
      <t>2.750,00</t>
    </r>
  </si>
  <si>
    <r>
      <rPr>
        <sz val="6"/>
        <rFont val="Arial MT"/>
        <family val="2"/>
      </rPr>
      <t>INTERRUPTOR SENCILLO</t>
    </r>
  </si>
  <si>
    <r>
      <rPr>
        <sz val="6"/>
        <rFont val="Arial MT"/>
        <family val="2"/>
      </rPr>
      <t>8.250,00</t>
    </r>
  </si>
  <si>
    <r>
      <rPr>
        <b/>
        <sz val="6"/>
        <rFont val="Arial"/>
        <family val="2"/>
      </rPr>
      <t>47.266,00</t>
    </r>
  </si>
  <si>
    <r>
      <rPr>
        <b/>
        <sz val="6"/>
        <rFont val="Arial"/>
        <family val="2"/>
      </rPr>
      <t>129.538,00</t>
    </r>
  </si>
  <si>
    <r>
      <rPr>
        <sz val="7.5"/>
        <rFont val="Arial MT"/>
        <family val="2"/>
      </rPr>
      <t xml:space="preserve">Suministro e Instalacion de luminaria led para exterior fotovoltaica, incluye materiales y mano de
</t>
    </r>
    <r>
      <rPr>
        <sz val="7.5"/>
        <rFont val="Arial MT"/>
        <family val="2"/>
      </rPr>
      <t>obra</t>
    </r>
  </si>
  <si>
    <r>
      <rPr>
        <sz val="6"/>
        <rFont val="Arial MT"/>
        <family val="2"/>
      </rPr>
      <t>0,50</t>
    </r>
  </si>
  <si>
    <r>
      <rPr>
        <b/>
        <sz val="6"/>
        <rFont val="Arial"/>
        <family val="2"/>
      </rPr>
      <t>29.772,00</t>
    </r>
  </si>
  <si>
    <r>
      <rPr>
        <sz val="6"/>
        <rFont val="Arial MT"/>
        <family val="2"/>
      </rPr>
      <t>Incluye poste de soporte.</t>
    </r>
  </si>
  <si>
    <r>
      <rPr>
        <sz val="6"/>
        <rFont val="Arial MT"/>
        <family val="2"/>
      </rPr>
      <t>$       1.856.625</t>
    </r>
  </si>
  <si>
    <r>
      <rPr>
        <sz val="6"/>
        <rFont val="Arial MT"/>
        <family val="2"/>
      </rPr>
      <t>1.856.625,00</t>
    </r>
  </si>
  <si>
    <r>
      <rPr>
        <b/>
        <sz val="6"/>
        <rFont val="Arial"/>
        <family val="2"/>
      </rPr>
      <t>1.856.625,00</t>
    </r>
  </si>
  <si>
    <r>
      <rPr>
        <b/>
        <sz val="6"/>
        <rFont val="Arial"/>
        <family val="2"/>
      </rPr>
      <t>119.088,00</t>
    </r>
  </si>
  <si>
    <r>
      <rPr>
        <b/>
        <sz val="6"/>
        <rFont val="Arial"/>
        <family val="2"/>
      </rPr>
      <t>2.057.985,00</t>
    </r>
  </si>
  <si>
    <r>
      <rPr>
        <sz val="7.5"/>
        <rFont val="Arial MT"/>
        <family val="2"/>
      </rPr>
      <t>Suministro e instalación reflector led 50w-240v</t>
    </r>
  </si>
  <si>
    <r>
      <rPr>
        <sz val="6"/>
        <rFont val="Arial MT"/>
        <family val="2"/>
      </rPr>
      <t>0,20</t>
    </r>
  </si>
  <si>
    <r>
      <rPr>
        <b/>
        <sz val="6"/>
        <rFont val="Arial"/>
        <family val="2"/>
      </rPr>
      <t>11.909,00</t>
    </r>
  </si>
  <si>
    <r>
      <rPr>
        <sz val="6"/>
        <rFont val="Arial MT"/>
        <family val="2"/>
      </rPr>
      <t>REFLECTOR LED DE 50W</t>
    </r>
  </si>
  <si>
    <r>
      <rPr>
        <sz val="6"/>
        <rFont val="Arial MT"/>
        <family val="2"/>
      </rPr>
      <t>166.875,00</t>
    </r>
  </si>
  <si>
    <r>
      <rPr>
        <sz val="6"/>
        <rFont val="Arial MT"/>
        <family val="2"/>
      </rPr>
      <t>TORNILLO ACERADO DE 2"x1/2" CON DOBLE ARANDELA Y ARANDELA DE PRE</t>
    </r>
  </si>
  <si>
    <r>
      <rPr>
        <b/>
        <sz val="6"/>
        <rFont val="Arial"/>
        <family val="2"/>
      </rPr>
      <t>170.000,00</t>
    </r>
  </si>
  <si>
    <r>
      <rPr>
        <b/>
        <sz val="6"/>
        <rFont val="Arial"/>
        <family val="2"/>
      </rPr>
      <t>282.044,00</t>
    </r>
  </si>
  <si>
    <r>
      <rPr>
        <sz val="7.5"/>
        <rFont val="Arial MT"/>
        <family val="2"/>
      </rPr>
      <t>Suministro e instalación lamparas de emergencias  led 3w recargable.</t>
    </r>
  </si>
  <si>
    <r>
      <rPr>
        <sz val="6"/>
        <rFont val="Arial MT"/>
        <family val="2"/>
      </rPr>
      <t>LAMPARA DE EMERGENCIA LED 3W RECARGABLE</t>
    </r>
  </si>
  <si>
    <r>
      <rPr>
        <sz val="6"/>
        <rFont val="Arial MT"/>
        <family val="2"/>
      </rPr>
      <t>173.625,00</t>
    </r>
  </si>
  <si>
    <r>
      <rPr>
        <b/>
        <sz val="6"/>
        <rFont val="Arial"/>
        <family val="2"/>
      </rPr>
      <t>173.625,00</t>
    </r>
  </si>
  <si>
    <r>
      <rPr>
        <b/>
        <sz val="6"/>
        <rFont val="Arial"/>
        <family val="2"/>
      </rPr>
      <t>285.669,00</t>
    </r>
  </si>
  <si>
    <r>
      <rPr>
        <sz val="7.5"/>
        <rFont val="Arial MT"/>
        <family val="2"/>
      </rPr>
      <t>Suministro e instalación de corrector de factor de potencia, con banco de condesador</t>
    </r>
  </si>
  <si>
    <r>
      <rPr>
        <sz val="6"/>
        <rFont val="Arial MT"/>
        <family val="2"/>
      </rPr>
      <t>9,21</t>
    </r>
  </si>
  <si>
    <r>
      <rPr>
        <sz val="6"/>
        <rFont val="Arial MT"/>
        <family val="2"/>
      </rPr>
      <t>Camion de 4 ton</t>
    </r>
  </si>
  <si>
    <r>
      <rPr>
        <sz val="6"/>
        <rFont val="Arial MT"/>
        <family val="2"/>
      </rPr>
      <t>0,0300</t>
    </r>
  </si>
  <si>
    <r>
      <rPr>
        <b/>
        <sz val="6"/>
        <rFont val="Arial"/>
        <family val="2"/>
      </rPr>
      <t>367.500,00</t>
    </r>
  </si>
  <si>
    <r>
      <rPr>
        <b/>
        <sz val="6"/>
        <rFont val="Arial"/>
        <family val="2"/>
      </rPr>
      <t>424.662,00</t>
    </r>
  </si>
  <si>
    <r>
      <rPr>
        <b/>
        <sz val="8"/>
        <rFont val="Arial"/>
        <family val="2"/>
      </rPr>
      <t>CONSTRUCCIÓN DE PLANTA DE TRATAMIENTO DE AGUA POTABLE CON CAPACIDAD DE PRODUCCIÓN DE 500 M3/DÍA EN EL CORREGIMIENTO DE BUENOS AIRES, MUNICIPIO DE  URIBIA - GUAJIRA.</t>
    </r>
  </si>
  <si>
    <r>
      <rPr>
        <b/>
        <sz val="10"/>
        <rFont val="Arial"/>
        <family val="2"/>
      </rPr>
      <t>ANA</t>
    </r>
  </si>
  <si>
    <r>
      <rPr>
        <sz val="8"/>
        <rFont val="Arial MT"/>
        <family val="2"/>
      </rPr>
      <t>ITEM  :</t>
    </r>
  </si>
  <si>
    <r>
      <rPr>
        <sz val="10"/>
        <rFont val="Arial MT"/>
        <family val="2"/>
      </rPr>
      <t>Suministro e instalación de transformador 25 KVA 2:1 para cargar menores</t>
    </r>
  </si>
  <si>
    <r>
      <rPr>
        <sz val="8"/>
        <rFont val="Arial MT"/>
        <family val="2"/>
      </rPr>
      <t>9,22</t>
    </r>
  </si>
  <si>
    <r>
      <rPr>
        <sz val="10"/>
        <rFont val="Arial MT"/>
        <family val="2"/>
      </rPr>
      <t>AÑO: 2020</t>
    </r>
  </si>
  <si>
    <r>
      <rPr>
        <b/>
        <sz val="8"/>
        <rFont val="Arial"/>
        <family val="2"/>
      </rPr>
      <t>I - EQUIPO</t>
    </r>
  </si>
  <si>
    <r>
      <rPr>
        <b/>
        <sz val="8"/>
        <rFont val="Arial"/>
        <family val="2"/>
      </rPr>
      <t>DESCRIPCION</t>
    </r>
  </si>
  <si>
    <r>
      <rPr>
        <sz val="8"/>
        <rFont val="Arial MT"/>
        <family val="2"/>
      </rPr>
      <t>Tipo</t>
    </r>
  </si>
  <si>
    <r>
      <rPr>
        <sz val="8"/>
        <rFont val="Arial MT"/>
        <family val="2"/>
      </rPr>
      <t>Tarifa hora</t>
    </r>
  </si>
  <si>
    <r>
      <rPr>
        <sz val="8"/>
        <rFont val="Arial MT"/>
        <family val="2"/>
      </rPr>
      <t>HERRAMIENTA</t>
    </r>
  </si>
  <si>
    <r>
      <rPr>
        <sz val="8"/>
        <rFont val="Arial MT"/>
        <family val="2"/>
      </rPr>
      <t>%</t>
    </r>
  </si>
  <si>
    <r>
      <rPr>
        <b/>
        <sz val="8"/>
        <rFont val="Arial"/>
        <family val="2"/>
      </rPr>
      <t>ll - MATERIALES</t>
    </r>
  </si>
  <si>
    <r>
      <rPr>
        <sz val="8"/>
        <rFont val="Arial MT"/>
        <family val="2"/>
      </rPr>
      <t>Unidad</t>
    </r>
  </si>
  <si>
    <r>
      <rPr>
        <sz val="8"/>
        <rFont val="Arial MT"/>
        <family val="2"/>
      </rPr>
      <t>Precio Unitario</t>
    </r>
  </si>
  <si>
    <r>
      <rPr>
        <b/>
        <sz val="8"/>
        <rFont val="Arial"/>
        <family val="2"/>
      </rPr>
      <t>lll - MANO DE OBRA</t>
    </r>
  </si>
  <si>
    <r>
      <rPr>
        <sz val="8"/>
        <rFont val="Arial MT"/>
        <family val="2"/>
      </rPr>
      <t>Descripción</t>
    </r>
  </si>
  <si>
    <r>
      <rPr>
        <sz val="8"/>
        <rFont val="Arial MT"/>
        <family val="2"/>
      </rPr>
      <t>Cantidad</t>
    </r>
  </si>
  <si>
    <r>
      <rPr>
        <sz val="8"/>
        <rFont val="Arial MT"/>
        <family val="2"/>
      </rPr>
      <t>Precio</t>
    </r>
  </si>
  <si>
    <r>
      <rPr>
        <sz val="10"/>
        <rFont val="Arial MT"/>
        <family val="2"/>
      </rPr>
      <t>Cuadrilla tipo 15 (Electrica y automatizacion)</t>
    </r>
  </si>
  <si>
    <r>
      <rPr>
        <sz val="8"/>
        <rFont val="Arial MT"/>
        <family val="2"/>
      </rPr>
      <t>HH</t>
    </r>
  </si>
  <si>
    <r>
      <rPr>
        <b/>
        <sz val="8"/>
        <rFont val="Arial"/>
        <family val="2"/>
      </rPr>
      <t>lV - TRANSPORTE</t>
    </r>
  </si>
  <si>
    <r>
      <rPr>
        <sz val="10"/>
        <rFont val="Arial MT"/>
        <family val="2"/>
      </rPr>
      <t>Camion 4ton  Riohacha-Buenos Aires</t>
    </r>
  </si>
  <si>
    <r>
      <rPr>
        <sz val="8"/>
        <rFont val="Arial MT"/>
        <family val="2"/>
      </rPr>
      <t>Vj</t>
    </r>
  </si>
  <si>
    <r>
      <rPr>
        <sz val="8"/>
        <rFont val="Arial MT"/>
        <family val="2"/>
      </rPr>
      <t>$       3.000.000</t>
    </r>
  </si>
  <si>
    <r>
      <rPr>
        <sz val="10"/>
        <rFont val="Arial MT"/>
        <family val="2"/>
      </rPr>
      <t>Camion 4ton  Bogota-Riohacha</t>
    </r>
  </si>
  <si>
    <r>
      <rPr>
        <sz val="8"/>
        <rFont val="Arial MT"/>
        <family val="2"/>
      </rPr>
      <t>$       2.250.000</t>
    </r>
  </si>
  <si>
    <r>
      <rPr>
        <sz val="8"/>
        <rFont val="Arial MT"/>
        <family val="2"/>
      </rPr>
      <t>ELABORÓ:</t>
    </r>
  </si>
  <si>
    <r>
      <rPr>
        <b/>
        <sz val="10"/>
        <rFont val="Arial"/>
        <family val="2"/>
      </rPr>
      <t>LISIS DE PRECIOS UNITARIOS</t>
    </r>
  </si>
  <si>
    <r>
      <rPr>
        <sz val="10"/>
        <rFont val="Arial MT"/>
        <family val="2"/>
      </rPr>
      <t>UNIDAD</t>
    </r>
  </si>
  <si>
    <r>
      <rPr>
        <sz val="10"/>
        <rFont val="Arial MT"/>
        <family val="2"/>
      </rPr>
      <t>UN</t>
    </r>
  </si>
  <si>
    <r>
      <rPr>
        <sz val="8"/>
        <rFont val="Arial MT"/>
        <family val="2"/>
      </rPr>
      <t>Rendimiento</t>
    </r>
  </si>
  <si>
    <r>
      <rPr>
        <sz val="8"/>
        <rFont val="Arial MT"/>
        <family val="2"/>
      </rPr>
      <t>Valor Unitario</t>
    </r>
  </si>
  <si>
    <r>
      <rPr>
        <sz val="8"/>
        <rFont val="Arial MT"/>
        <family val="2"/>
      </rPr>
      <t>4,00</t>
    </r>
  </si>
  <si>
    <r>
      <rPr>
        <sz val="8"/>
        <rFont val="Arial MT"/>
        <family val="2"/>
      </rPr>
      <t>$   3.810.800</t>
    </r>
  </si>
  <si>
    <r>
      <rPr>
        <sz val="8"/>
        <rFont val="Arial MT"/>
        <family val="2"/>
      </rPr>
      <t>Sub - Total</t>
    </r>
  </si>
  <si>
    <r>
      <rPr>
        <b/>
        <sz val="8"/>
        <rFont val="Arial"/>
        <family val="2"/>
      </rPr>
      <t>3.810.800,00</t>
    </r>
  </si>
  <si>
    <r>
      <rPr>
        <sz val="8"/>
        <rFont val="Arial MT"/>
        <family val="2"/>
      </rPr>
      <t>0,00</t>
    </r>
  </si>
  <si>
    <r>
      <rPr>
        <b/>
        <sz val="8"/>
        <rFont val="Arial"/>
        <family val="2"/>
      </rPr>
      <t>-</t>
    </r>
  </si>
  <si>
    <r>
      <rPr>
        <sz val="8"/>
        <rFont val="Arial MT"/>
        <family val="2"/>
      </rPr>
      <t>Total</t>
    </r>
  </si>
  <si>
    <r>
      <rPr>
        <b/>
        <sz val="8"/>
        <rFont val="Arial"/>
        <family val="2"/>
      </rPr>
      <t>952.700,00</t>
    </r>
  </si>
  <si>
    <r>
      <rPr>
        <sz val="8"/>
        <rFont val="Arial MT"/>
        <family val="2"/>
      </rPr>
      <t>0,5000</t>
    </r>
  </si>
  <si>
    <r>
      <rPr>
        <sz val="8"/>
        <rFont val="Arial MT"/>
        <family val="2"/>
      </rPr>
      <t>1.500.000,00</t>
    </r>
  </si>
  <si>
    <r>
      <rPr>
        <sz val="8"/>
        <rFont val="Arial MT"/>
        <family val="2"/>
      </rPr>
      <t>0,3000</t>
    </r>
  </si>
  <si>
    <r>
      <rPr>
        <sz val="8"/>
        <rFont val="Arial MT"/>
        <family val="2"/>
      </rPr>
      <t>675.000,00</t>
    </r>
  </si>
  <si>
    <r>
      <rPr>
        <b/>
        <sz val="8"/>
        <rFont val="Arial"/>
        <family val="2"/>
      </rPr>
      <t>2.175.000,00</t>
    </r>
  </si>
  <si>
    <r>
      <rPr>
        <sz val="8"/>
        <rFont val="Arial MT"/>
        <family val="2"/>
      </rPr>
      <t>Total Costo Directo</t>
    </r>
  </si>
  <si>
    <r>
      <rPr>
        <b/>
        <sz val="8"/>
        <rFont val="Arial"/>
        <family val="2"/>
      </rPr>
      <t>6.938.500,00</t>
    </r>
  </si>
  <si>
    <r>
      <rPr>
        <sz val="11"/>
        <color rgb="FFA5A5A5"/>
        <rFont val="Calibri"/>
        <family val="1"/>
      </rPr>
      <t>cs</t>
    </r>
    <r>
      <rPr>
        <sz val="11"/>
        <color rgb="FFA5A5A5"/>
        <rFont val="Times New Roman"/>
        <family val="1"/>
      </rPr>
      <t xml:space="preserve">                                </t>
    </r>
    <r>
      <rPr>
        <sz val="11"/>
        <color rgb="FFA5A5A5"/>
        <rFont val="Calibri"/>
        <family val="1"/>
      </rPr>
      <t xml:space="preserve">35653
</t>
    </r>
    <r>
      <rPr>
        <sz val="11"/>
        <color rgb="FFA5A5A5"/>
        <rFont val="Calibri"/>
        <family val="1"/>
      </rPr>
      <t>cdd                           23768,38</t>
    </r>
  </si>
  <si>
    <r>
      <rPr>
        <sz val="11"/>
        <color rgb="FFA5A5A5"/>
        <rFont val="Calibri"/>
        <family val="1"/>
      </rPr>
      <t xml:space="preserve">Cuadrilla Soldadura
</t>
    </r>
    <r>
      <rPr>
        <sz val="11"/>
        <color rgb="FFA5A5A5"/>
        <rFont val="Calibri"/>
        <family val="1"/>
      </rPr>
      <t>Cuadrilla tipo DD Carpint</t>
    </r>
  </si>
  <si>
    <r>
      <rPr>
        <b/>
        <sz val="5.5"/>
        <rFont val="Arial"/>
        <family val="2"/>
      </rPr>
      <t>#¡REF!</t>
    </r>
  </si>
  <si>
    <r>
      <rPr>
        <sz val="6.5"/>
        <rFont val="Arial MT"/>
        <family val="2"/>
      </rPr>
      <t>Solado en concreto pobre e=0,05</t>
    </r>
  </si>
  <si>
    <r>
      <rPr>
        <sz val="6.5"/>
        <rFont val="Arial MT"/>
        <family val="2"/>
      </rPr>
      <t>M2</t>
    </r>
  </si>
  <si>
    <r>
      <rPr>
        <sz val="5.5"/>
        <rFont val="Arial MT"/>
        <family val="2"/>
      </rPr>
      <t>0,060</t>
    </r>
  </si>
  <si>
    <r>
      <rPr>
        <b/>
        <sz val="5.5"/>
        <rFont val="Arial"/>
        <family val="2"/>
      </rPr>
      <t>1.791,00</t>
    </r>
  </si>
  <si>
    <r>
      <rPr>
        <sz val="5.5"/>
        <rFont val="Arial MT"/>
        <family val="2"/>
      </rPr>
      <t>Concreto de 2000 PSI obra</t>
    </r>
  </si>
  <si>
    <r>
      <rPr>
        <sz val="5.5"/>
        <rFont val="Arial MT"/>
        <family val="2"/>
      </rPr>
      <t>$    43.806,6</t>
    </r>
  </si>
  <si>
    <r>
      <rPr>
        <b/>
        <sz val="5.5"/>
        <rFont val="Arial"/>
        <family val="2"/>
      </rPr>
      <t>43.807,00</t>
    </r>
  </si>
  <si>
    <r>
      <rPr>
        <sz val="4.5"/>
        <rFont val="Times New Roman"/>
        <family val="1"/>
      </rPr>
      <t>Cuadrilla tipo 7 (Elab. y Coloc. Concretos 3 O + 8 A)</t>
    </r>
  </si>
  <si>
    <r>
      <rPr>
        <b/>
        <sz val="5.5"/>
        <rFont val="Arial"/>
        <family val="2"/>
      </rPr>
      <t>10.138,00</t>
    </r>
  </si>
  <si>
    <r>
      <rPr>
        <b/>
        <sz val="5.5"/>
        <rFont val="Arial"/>
        <family val="2"/>
      </rPr>
      <t>55.736,00</t>
    </r>
  </si>
  <si>
    <r>
      <rPr>
        <sz val="6.5"/>
        <rFont val="Arial MT"/>
        <family val="2"/>
      </rPr>
      <t>Zapatas concreto de 3000 PSI</t>
    </r>
  </si>
  <si>
    <r>
      <rPr>
        <sz val="6.5"/>
        <rFont val="Arial MT"/>
        <family val="2"/>
      </rPr>
      <t>M3</t>
    </r>
  </si>
  <si>
    <r>
      <rPr>
        <sz val="5.5"/>
        <rFont val="Arial MT"/>
        <family val="2"/>
      </rPr>
      <t>0,21</t>
    </r>
  </si>
  <si>
    <r>
      <rPr>
        <sz val="5.5"/>
        <rFont val="Arial MT"/>
        <family val="2"/>
      </rPr>
      <t>0,16</t>
    </r>
  </si>
  <si>
    <r>
      <rPr>
        <sz val="5.5"/>
        <rFont val="Arial MT"/>
        <family val="2"/>
      </rPr>
      <t>$    1.005.774,00</t>
    </r>
  </si>
  <si>
    <r>
      <rPr>
        <sz val="5.5"/>
        <rFont val="Arial MT"/>
        <family val="2"/>
      </rPr>
      <t>$        63.750,00</t>
    </r>
  </si>
  <si>
    <r>
      <rPr>
        <b/>
        <sz val="5.5"/>
        <rFont val="Arial"/>
        <family val="2"/>
      </rPr>
      <t>1.069.524,00</t>
    </r>
  </si>
  <si>
    <r>
      <rPr>
        <b/>
        <sz val="5.5"/>
        <rFont val="Arial"/>
        <family val="2"/>
      </rPr>
      <t>168.975,00</t>
    </r>
  </si>
  <si>
    <r>
      <rPr>
        <sz val="5.5"/>
        <rFont val="Arial MT"/>
        <family val="2"/>
      </rPr>
      <t>12.600,00</t>
    </r>
  </si>
  <si>
    <r>
      <rPr>
        <b/>
        <sz val="5.5"/>
        <rFont val="Arial"/>
        <family val="2"/>
      </rPr>
      <t>1.284.894,00</t>
    </r>
  </si>
  <si>
    <r>
      <rPr>
        <sz val="6.5"/>
        <rFont val="Arial MT"/>
        <family val="2"/>
      </rPr>
      <t>Vigas de cimentación concreto de 3000 PSI</t>
    </r>
  </si>
  <si>
    <r>
      <rPr>
        <b/>
        <sz val="5.5"/>
        <rFont val="Arial"/>
        <family val="2"/>
      </rPr>
      <t>34.302,00</t>
    </r>
  </si>
  <si>
    <r>
      <rPr>
        <sz val="5.5"/>
        <rFont val="Arial MT"/>
        <family val="2"/>
      </rPr>
      <t>$        95.625,00</t>
    </r>
  </si>
  <si>
    <r>
      <rPr>
        <b/>
        <sz val="5.5"/>
        <rFont val="Arial"/>
        <family val="2"/>
      </rPr>
      <t>1.101.399,00</t>
    </r>
  </si>
  <si>
    <r>
      <rPr>
        <b/>
        <sz val="5.5"/>
        <rFont val="Arial"/>
        <family val="2"/>
      </rPr>
      <t>177.423,00</t>
    </r>
  </si>
  <si>
    <r>
      <rPr>
        <sz val="5.5"/>
        <rFont val="Arial MT"/>
        <family val="2"/>
      </rPr>
      <t>18.000,00</t>
    </r>
  </si>
  <si>
    <r>
      <rPr>
        <b/>
        <sz val="5.5"/>
        <rFont val="Arial"/>
        <family val="2"/>
      </rPr>
      <t>18.000,00</t>
    </r>
  </si>
  <si>
    <r>
      <rPr>
        <b/>
        <sz val="5.5"/>
        <rFont val="Arial"/>
        <family val="2"/>
      </rPr>
      <t>1.331.124,00</t>
    </r>
  </si>
  <si>
    <r>
      <rPr>
        <sz val="6.5"/>
        <rFont val="Arial MT"/>
        <family val="2"/>
      </rPr>
      <t>Columnas en concreto de 3000 PSI</t>
    </r>
  </si>
  <si>
    <r>
      <rPr>
        <b/>
        <sz val="5.5"/>
        <rFont val="Arial"/>
        <family val="2"/>
      </rPr>
      <t>36.330,00</t>
    </r>
  </si>
  <si>
    <r>
      <rPr>
        <sz val="5.5"/>
        <rFont val="Arial MT"/>
        <family val="2"/>
      </rPr>
      <t>$       138.125,00</t>
    </r>
  </si>
  <si>
    <r>
      <rPr>
        <b/>
        <sz val="5.5"/>
        <rFont val="Arial"/>
        <family val="2"/>
      </rPr>
      <t>1.143.899,00</t>
    </r>
  </si>
  <si>
    <r>
      <rPr>
        <b/>
        <sz val="5.5"/>
        <rFont val="Arial"/>
        <family val="2"/>
      </rPr>
      <t>211.218,00</t>
    </r>
  </si>
  <si>
    <r>
      <rPr>
        <sz val="5.5"/>
        <rFont val="Arial MT"/>
        <family val="2"/>
      </rPr>
      <t>27.600,00</t>
    </r>
  </si>
  <si>
    <r>
      <rPr>
        <b/>
        <sz val="5.5"/>
        <rFont val="Arial"/>
        <family val="2"/>
      </rPr>
      <t>27.600,00</t>
    </r>
  </si>
  <si>
    <r>
      <rPr>
        <b/>
        <sz val="5.5"/>
        <rFont val="Arial"/>
        <family val="2"/>
      </rPr>
      <t>1.419.047,00</t>
    </r>
  </si>
  <si>
    <r>
      <rPr>
        <sz val="6.5"/>
        <rFont val="Arial MT"/>
        <family val="2"/>
      </rPr>
      <t>Vigas aéreas en concreto de 3000 PSI</t>
    </r>
  </si>
  <si>
    <r>
      <rPr>
        <sz val="5.5"/>
        <rFont val="Arial MT"/>
        <family val="2"/>
      </rPr>
      <t>TIPO</t>
    </r>
  </si>
  <si>
    <r>
      <rPr>
        <b/>
        <sz val="5.5"/>
        <rFont val="Arial"/>
        <family val="2"/>
      </rPr>
      <t>1.154.524,00</t>
    </r>
  </si>
  <si>
    <r>
      <rPr>
        <b/>
        <sz val="5.5"/>
        <rFont val="Arial"/>
        <family val="2"/>
      </rPr>
      <t>30.000,00</t>
    </r>
  </si>
  <si>
    <r>
      <rPr>
        <b/>
        <sz val="5.5"/>
        <rFont val="Arial"/>
        <family val="2"/>
      </rPr>
      <t>1.432.072,00</t>
    </r>
  </si>
  <si>
    <r>
      <rPr>
        <sz val="7"/>
        <rFont val="Arial MT"/>
        <family val="2"/>
      </rPr>
      <t>Concreto 3000 PSI escalera plataforma de llenado de carrotanques</t>
    </r>
  </si>
  <si>
    <r>
      <rPr>
        <b/>
        <sz val="5.5"/>
        <rFont val="Arial"/>
        <family val="2"/>
      </rPr>
      <t>37.597,00</t>
    </r>
  </si>
  <si>
    <r>
      <rPr>
        <b/>
        <sz val="5.5"/>
        <rFont val="Arial"/>
        <family val="2"/>
      </rPr>
      <t>232.340,00</t>
    </r>
  </si>
  <si>
    <r>
      <rPr>
        <b/>
        <sz val="5.5"/>
        <rFont val="Arial"/>
        <family val="2"/>
      </rPr>
      <t>1.454.461,00</t>
    </r>
  </si>
  <si>
    <r>
      <rPr>
        <sz val="6.5"/>
        <rFont val="Arial MT"/>
        <family val="2"/>
      </rPr>
      <t>Concreto 3000 PSI placa plataforma de llenado de carrotanques</t>
    </r>
  </si>
  <si>
    <r>
      <rPr>
        <b/>
        <sz val="5.5"/>
        <rFont val="Arial"/>
        <family val="2"/>
      </rPr>
      <t>1.090.774,00</t>
    </r>
  </si>
  <si>
    <r>
      <rPr>
        <sz val="5.5"/>
        <rFont val="Arial MT"/>
        <family val="2"/>
      </rPr>
      <t>16.500,00</t>
    </r>
  </si>
  <si>
    <r>
      <rPr>
        <b/>
        <sz val="5.5"/>
        <rFont val="Arial"/>
        <family val="2"/>
      </rPr>
      <t>1.310.044,00</t>
    </r>
  </si>
  <si>
    <r>
      <rPr>
        <sz val="6.5"/>
        <rFont val="Arial MT"/>
        <family val="2"/>
      </rPr>
      <t>Viga canal</t>
    </r>
  </si>
  <si>
    <r>
      <rPr>
        <sz val="6.5"/>
        <rFont val="Arial MT"/>
        <family val="2"/>
      </rPr>
      <t>Ml</t>
    </r>
  </si>
  <si>
    <r>
      <rPr>
        <b/>
        <sz val="5.5"/>
        <rFont val="Arial"/>
        <family val="2"/>
      </rPr>
      <t>8.269,00</t>
    </r>
  </si>
  <si>
    <r>
      <rPr>
        <sz val="5.5"/>
        <rFont val="Arial MT"/>
        <family val="2"/>
      </rPr>
      <t>0,187</t>
    </r>
  </si>
  <si>
    <r>
      <rPr>
        <sz val="5.5"/>
        <rFont val="Arial MT"/>
        <family val="2"/>
      </rPr>
      <t>$    179.123,56</t>
    </r>
  </si>
  <si>
    <r>
      <rPr>
        <b/>
        <sz val="5.5"/>
        <rFont val="Arial"/>
        <family val="2"/>
      </rPr>
      <t>221.624,00</t>
    </r>
  </si>
  <si>
    <r>
      <rPr>
        <sz val="5.5"/>
        <rFont val="Arial MT"/>
        <family val="2"/>
      </rPr>
      <t>0,800</t>
    </r>
  </si>
  <si>
    <r>
      <rPr>
        <b/>
        <sz val="5.5"/>
        <rFont val="Arial"/>
        <family val="2"/>
      </rPr>
      <t>304.983,00</t>
    </r>
  </si>
  <si>
    <r>
      <rPr>
        <b/>
        <sz val="5"/>
        <rFont val="Arial"/>
        <family val="2"/>
      </rPr>
      <t>#¡REF!</t>
    </r>
  </si>
  <si>
    <r>
      <rPr>
        <sz val="6.5"/>
        <rFont val="Arial MT"/>
        <family val="2"/>
      </rPr>
      <t>Acero de refuerzo de 60.000 PSI</t>
    </r>
  </si>
  <si>
    <r>
      <rPr>
        <sz val="6.5"/>
        <rFont val="Arial MT"/>
        <family val="2"/>
      </rPr>
      <t>KG</t>
    </r>
  </si>
  <si>
    <r>
      <rPr>
        <sz val="5"/>
        <rFont val="Arial MT"/>
        <family val="2"/>
      </rPr>
      <t>MENOR</t>
    </r>
  </si>
  <si>
    <r>
      <rPr>
        <sz val="5"/>
        <rFont val="Arial MT"/>
        <family val="2"/>
      </rPr>
      <t>0,06</t>
    </r>
  </si>
  <si>
    <r>
      <rPr>
        <b/>
        <sz val="5"/>
        <rFont val="Arial"/>
        <family val="2"/>
      </rPr>
      <t>85,00</t>
    </r>
  </si>
  <si>
    <r>
      <rPr>
        <sz val="5"/>
        <rFont val="Arial MT"/>
        <family val="2"/>
      </rPr>
      <t>Acero de refuerzo de 60000 PSI.</t>
    </r>
  </si>
  <si>
    <r>
      <rPr>
        <sz val="5"/>
        <rFont val="Arial MT"/>
        <family val="2"/>
      </rPr>
      <t>kg</t>
    </r>
  </si>
  <si>
    <r>
      <rPr>
        <sz val="5"/>
        <rFont val="Arial MT"/>
        <family val="2"/>
      </rPr>
      <t>$     4.357,50</t>
    </r>
  </si>
  <si>
    <r>
      <rPr>
        <sz val="5"/>
        <rFont val="Arial MT"/>
        <family val="2"/>
      </rPr>
      <t>Alambre</t>
    </r>
  </si>
  <si>
    <r>
      <rPr>
        <sz val="5"/>
        <rFont val="Arial MT"/>
        <family val="2"/>
      </rPr>
      <t>0,030</t>
    </r>
  </si>
  <si>
    <r>
      <rPr>
        <sz val="5"/>
        <rFont val="Arial MT"/>
        <family val="2"/>
      </rPr>
      <t>$        207,00</t>
    </r>
  </si>
  <si>
    <r>
      <rPr>
        <b/>
        <sz val="5"/>
        <rFont val="Arial"/>
        <family val="2"/>
      </rPr>
      <t>4.565,00</t>
    </r>
  </si>
  <si>
    <r>
      <rPr>
        <sz val="4.5"/>
        <rFont val="Times New Roman"/>
        <family val="1"/>
      </rPr>
      <t>Cuadrilla tipo 1 (Comb. 1 O + 1 A)</t>
    </r>
  </si>
  <si>
    <r>
      <rPr>
        <sz val="5"/>
        <rFont val="Arial MT"/>
        <family val="2"/>
      </rPr>
      <t>0,08</t>
    </r>
  </si>
  <si>
    <r>
      <rPr>
        <b/>
        <sz val="5"/>
        <rFont val="Arial"/>
        <family val="2"/>
      </rPr>
      <t>1.409,00</t>
    </r>
  </si>
  <si>
    <r>
      <rPr>
        <sz val="5"/>
        <rFont val="Arial MT"/>
        <family val="2"/>
      </rPr>
      <t>Camion de 4 ton</t>
    </r>
  </si>
  <si>
    <r>
      <rPr>
        <sz val="5"/>
        <rFont val="Arial MT"/>
        <family val="2"/>
      </rPr>
      <t>$       3.000.000</t>
    </r>
  </si>
  <si>
    <r>
      <rPr>
        <sz val="5"/>
        <rFont val="Arial MT"/>
        <family val="2"/>
      </rPr>
      <t>0,000</t>
    </r>
  </si>
  <si>
    <r>
      <rPr>
        <sz val="5"/>
        <rFont val="Arial MT"/>
        <family val="2"/>
      </rPr>
      <t>900,00</t>
    </r>
  </si>
  <si>
    <r>
      <rPr>
        <b/>
        <sz val="5"/>
        <rFont val="Arial"/>
        <family val="2"/>
      </rPr>
      <t>900,00</t>
    </r>
  </si>
  <si>
    <r>
      <rPr>
        <sz val="5"/>
        <rFont val="Arial MT"/>
        <family val="2"/>
      </rPr>
      <t>Total Costo Directo</t>
    </r>
  </si>
  <si>
    <r>
      <rPr>
        <b/>
        <sz val="5"/>
        <rFont val="Arial"/>
        <family val="2"/>
      </rPr>
      <t>6.959,00</t>
    </r>
  </si>
  <si>
    <r>
      <rPr>
        <sz val="6.5"/>
        <rFont val="Arial MT"/>
        <family val="2"/>
      </rPr>
      <t>Concreto de 3000 PSI para pilotes de placa tanques</t>
    </r>
  </si>
  <si>
    <r>
      <rPr>
        <sz val="5.5"/>
        <rFont val="Arial MT"/>
        <family val="2"/>
      </rPr>
      <t>1,8</t>
    </r>
  </si>
  <si>
    <r>
      <rPr>
        <sz val="5.5"/>
        <rFont val="Arial MT"/>
        <family val="2"/>
      </rPr>
      <t>$        74.375,00</t>
    </r>
  </si>
  <si>
    <r>
      <rPr>
        <b/>
        <sz val="5.5"/>
        <rFont val="Arial"/>
        <family val="2"/>
      </rPr>
      <t>1.080.149,00</t>
    </r>
  </si>
  <si>
    <r>
      <rPr>
        <sz val="5.5"/>
        <rFont val="Arial MT"/>
        <family val="2"/>
      </rPr>
      <t>15.000,00</t>
    </r>
  </si>
  <si>
    <r>
      <rPr>
        <b/>
        <sz val="5.5"/>
        <rFont val="Arial"/>
        <family val="2"/>
      </rPr>
      <t>15.000,00</t>
    </r>
  </si>
  <si>
    <r>
      <rPr>
        <b/>
        <sz val="5.5"/>
        <rFont val="Arial"/>
        <family val="2"/>
      </rPr>
      <t>1.297.919,00</t>
    </r>
  </si>
  <si>
    <r>
      <rPr>
        <sz val="6.5"/>
        <rFont val="Arial MT"/>
        <family val="2"/>
      </rPr>
      <t>Concreto de 3000 PSI para vigas de cimentación de placa de tanques</t>
    </r>
  </si>
  <si>
    <r>
      <rPr>
        <b/>
        <sz val="5.5"/>
        <rFont val="Arial"/>
        <family val="2"/>
      </rPr>
      <t>1.112.024,00</t>
    </r>
  </si>
  <si>
    <r>
      <rPr>
        <sz val="5.5"/>
        <rFont val="Arial MT"/>
        <family val="2"/>
      </rPr>
      <t>21.000,00</t>
    </r>
  </si>
  <si>
    <r>
      <rPr>
        <b/>
        <sz val="5.5"/>
        <rFont val="Arial"/>
        <family val="2"/>
      </rPr>
      <t>21.000,00</t>
    </r>
  </si>
  <si>
    <r>
      <rPr>
        <b/>
        <sz val="5.5"/>
        <rFont val="Arial"/>
        <family val="2"/>
      </rPr>
      <t>1.335.794,00</t>
    </r>
  </si>
  <si>
    <r>
      <rPr>
        <sz val="6.5"/>
        <rFont val="Arial MT"/>
        <family val="2"/>
      </rPr>
      <t>Concreto de 3000 PSI para placa de tanques</t>
    </r>
  </si>
  <si>
    <r>
      <rPr>
        <sz val="5"/>
        <rFont val="Arial MT"/>
        <family val="2"/>
      </rPr>
      <t>MEZCLADORA DE CONCRETO</t>
    </r>
  </si>
  <si>
    <r>
      <rPr>
        <sz val="5"/>
        <rFont val="Arial MT"/>
        <family val="2"/>
      </rPr>
      <t>DIA</t>
    </r>
  </si>
  <si>
    <r>
      <rPr>
        <sz val="5"/>
        <rFont val="Arial MT"/>
        <family val="2"/>
      </rPr>
      <t>0,21</t>
    </r>
  </si>
  <si>
    <r>
      <rPr>
        <sz val="5"/>
        <rFont val="Arial MT"/>
        <family val="2"/>
      </rPr>
      <t>VIBRADOR DE CONCRETO</t>
    </r>
  </si>
  <si>
    <r>
      <rPr>
        <sz val="5"/>
        <rFont val="Arial MT"/>
        <family val="2"/>
      </rPr>
      <t>0,16</t>
    </r>
  </si>
  <si>
    <r>
      <rPr>
        <b/>
        <sz val="5"/>
        <rFont val="Arial"/>
        <family val="2"/>
      </rPr>
      <t>33.795,00</t>
    </r>
  </si>
  <si>
    <r>
      <rPr>
        <sz val="5"/>
        <rFont val="Arial MT"/>
        <family val="2"/>
      </rPr>
      <t>Concreto de 3000 PSI obra</t>
    </r>
  </si>
  <si>
    <r>
      <rPr>
        <sz val="5"/>
        <rFont val="Arial MT"/>
        <family val="2"/>
      </rPr>
      <t>M3</t>
    </r>
  </si>
  <si>
    <r>
      <rPr>
        <sz val="5"/>
        <rFont val="Arial MT"/>
        <family val="2"/>
      </rPr>
      <t>$    1.005.774,00</t>
    </r>
  </si>
  <si>
    <r>
      <rPr>
        <sz val="5"/>
        <rFont val="Arial MT"/>
        <family val="2"/>
      </rPr>
      <t>Formaleteria</t>
    </r>
  </si>
  <si>
    <r>
      <rPr>
        <sz val="5"/>
        <rFont val="Arial MT"/>
        <family val="2"/>
      </rPr>
      <t>UND</t>
    </r>
  </si>
  <si>
    <r>
      <rPr>
        <sz val="5"/>
        <rFont val="Arial MT"/>
        <family val="2"/>
      </rPr>
      <t>2,20</t>
    </r>
  </si>
  <si>
    <r>
      <rPr>
        <b/>
        <sz val="5"/>
        <rFont val="Arial"/>
        <family val="2"/>
      </rPr>
      <t>1.099.274,00</t>
    </r>
  </si>
  <si>
    <r>
      <rPr>
        <b/>
        <sz val="5"/>
        <rFont val="Arial"/>
        <family val="2"/>
      </rPr>
      <t>168.975,00</t>
    </r>
  </si>
  <si>
    <r>
      <rPr>
        <sz val="5"/>
        <rFont val="Arial MT"/>
        <family val="2"/>
      </rPr>
      <t>0,006</t>
    </r>
  </si>
  <si>
    <r>
      <rPr>
        <sz val="5"/>
        <rFont val="Arial MT"/>
        <family val="2"/>
      </rPr>
      <t>18.000,00</t>
    </r>
  </si>
  <si>
    <r>
      <rPr>
        <b/>
        <sz val="5"/>
        <rFont val="Arial"/>
        <family val="2"/>
      </rPr>
      <t>18.000,00</t>
    </r>
  </si>
  <si>
    <r>
      <rPr>
        <b/>
        <sz val="5"/>
        <rFont val="Arial"/>
        <family val="2"/>
      </rPr>
      <t>1.320.044,00</t>
    </r>
  </si>
  <si>
    <r>
      <rPr>
        <sz val="6.5"/>
        <rFont val="Arial MT"/>
        <family val="2"/>
      </rPr>
      <t>Concreto de 3000 PSI para placa superior oficinas</t>
    </r>
  </si>
  <si>
    <r>
      <rPr>
        <sz val="5.5"/>
        <rFont val="Arial MT"/>
        <family val="2"/>
      </rPr>
      <t>0,75</t>
    </r>
  </si>
  <si>
    <r>
      <rPr>
        <sz val="5.5"/>
        <rFont val="Arial MT"/>
        <family val="2"/>
      </rPr>
      <t>0,56</t>
    </r>
  </si>
  <si>
    <r>
      <rPr>
        <b/>
        <sz val="5.5"/>
        <rFont val="Arial"/>
        <family val="2"/>
      </rPr>
      <t>98.428,00</t>
    </r>
  </si>
  <si>
    <r>
      <rPr>
        <sz val="5.5"/>
        <rFont val="Arial MT"/>
        <family val="2"/>
      </rPr>
      <t>3,75</t>
    </r>
  </si>
  <si>
    <r>
      <rPr>
        <b/>
        <sz val="5.5"/>
        <rFont val="Arial"/>
        <family val="2"/>
      </rPr>
      <t>1.165.149,00</t>
    </r>
  </si>
  <si>
    <r>
      <rPr>
        <b/>
        <sz val="5.5"/>
        <rFont val="Arial"/>
        <family val="2"/>
      </rPr>
      <t>1.525.917,00</t>
    </r>
  </si>
  <si>
    <r>
      <rPr>
        <sz val="6.5"/>
        <rFont val="Arial MT"/>
        <family val="2"/>
      </rPr>
      <t>Concreto de 3000 PSI para placa de zona de filtros</t>
    </r>
  </si>
  <si>
    <r>
      <rPr>
        <sz val="5.5"/>
        <rFont val="Arial MT"/>
        <family val="2"/>
      </rPr>
      <t>$        1.005.774,00</t>
    </r>
  </si>
  <si>
    <r>
      <rPr>
        <sz val="6.5"/>
        <rFont val="Arial MT"/>
        <family val="2"/>
      </rPr>
      <t>Pavimento en Concreto Rigido E=0,20 mts MR =3,8  Mpa</t>
    </r>
  </si>
  <si>
    <r>
      <rPr>
        <b/>
        <sz val="5.5"/>
        <rFont val="Arial"/>
        <family val="2"/>
      </rPr>
      <t>7.367,00</t>
    </r>
  </si>
  <si>
    <r>
      <rPr>
        <sz val="5.5"/>
        <rFont val="Arial MT"/>
        <family val="2"/>
      </rPr>
      <t>0,210</t>
    </r>
  </si>
  <si>
    <r>
      <rPr>
        <sz val="5.5"/>
        <rFont val="Arial MT"/>
        <family val="2"/>
      </rPr>
      <t>$           201.154,80</t>
    </r>
  </si>
  <si>
    <r>
      <rPr>
        <b/>
        <sz val="5.5"/>
        <rFont val="Arial"/>
        <family val="2"/>
      </rPr>
      <t>264.905,00</t>
    </r>
  </si>
  <si>
    <r>
      <rPr>
        <sz val="5.5"/>
        <rFont val="Arial MT"/>
        <family val="2"/>
      </rPr>
      <t>0,520</t>
    </r>
  </si>
  <si>
    <r>
      <rPr>
        <b/>
        <sz val="5.5"/>
        <rFont val="Arial"/>
        <family val="2"/>
      </rPr>
      <t>43.933,00</t>
    </r>
  </si>
  <si>
    <r>
      <rPr>
        <b/>
        <sz val="5.5"/>
        <rFont val="Arial"/>
        <family val="2"/>
      </rPr>
      <t>328.805,00</t>
    </r>
  </si>
  <si>
    <r>
      <rPr>
        <sz val="6.5"/>
        <rFont val="Arial MT"/>
        <family val="2"/>
      </rPr>
      <t>Suministro, figurado y colocación de Canastilla según diseño para soportes dovelas (alambrón de 1/4" )</t>
    </r>
  </si>
  <si>
    <r>
      <rPr>
        <sz val="6.5"/>
        <rFont val="Arial MT"/>
        <family val="2"/>
      </rPr>
      <t>ML</t>
    </r>
  </si>
  <si>
    <r>
      <rPr>
        <sz val="5"/>
        <rFont val="Arial MT"/>
        <family val="2"/>
      </rPr>
      <t>EQUIPO DE SOLDADURA</t>
    </r>
  </si>
  <si>
    <r>
      <rPr>
        <sz val="5"/>
        <rFont val="Arial MT"/>
        <family val="2"/>
      </rPr>
      <t>0,01</t>
    </r>
  </si>
  <si>
    <r>
      <rPr>
        <b/>
        <sz val="5"/>
        <rFont val="Arial"/>
        <family val="2"/>
      </rPr>
      <t>1.171,00</t>
    </r>
  </si>
  <si>
    <r>
      <rPr>
        <sz val="5"/>
        <rFont val="Arial MT"/>
        <family val="2"/>
      </rPr>
      <t>Acero de refuerzo</t>
    </r>
  </si>
  <si>
    <r>
      <rPr>
        <sz val="5"/>
        <rFont val="Arial MT"/>
        <family val="2"/>
      </rPr>
      <t>$               17.052,00</t>
    </r>
  </si>
  <si>
    <r>
      <rPr>
        <sz val="5"/>
        <rFont val="Arial MT"/>
        <family val="2"/>
      </rPr>
      <t>Soldadura</t>
    </r>
  </si>
  <si>
    <r>
      <rPr>
        <sz val="5"/>
        <rFont val="Arial MT"/>
        <family val="2"/>
      </rPr>
      <t>Und</t>
    </r>
  </si>
  <si>
    <r>
      <rPr>
        <sz val="5"/>
        <rFont val="Arial MT"/>
        <family val="2"/>
      </rPr>
      <t>0,02</t>
    </r>
  </si>
  <si>
    <r>
      <rPr>
        <b/>
        <sz val="5"/>
        <rFont val="Arial"/>
        <family val="2"/>
      </rPr>
      <t>17.264,00</t>
    </r>
  </si>
  <si>
    <r>
      <rPr>
        <sz val="5"/>
        <rFont val="Arial MT"/>
        <family val="2"/>
      </rPr>
      <t>0,20</t>
    </r>
  </si>
  <si>
    <r>
      <rPr>
        <b/>
        <sz val="5"/>
        <rFont val="Arial"/>
        <family val="2"/>
      </rPr>
      <t>3.521,00</t>
    </r>
  </si>
  <si>
    <r>
      <rPr>
        <sz val="5"/>
        <rFont val="Arial MT"/>
        <family val="2"/>
      </rPr>
      <t>0,001</t>
    </r>
  </si>
  <si>
    <r>
      <rPr>
        <sz val="5"/>
        <rFont val="Arial MT"/>
        <family val="2"/>
      </rPr>
      <t>3.300,00</t>
    </r>
  </si>
  <si>
    <r>
      <rPr>
        <b/>
        <sz val="5"/>
        <rFont val="Arial"/>
        <family val="2"/>
      </rPr>
      <t>3.300,00</t>
    </r>
  </si>
  <si>
    <r>
      <rPr>
        <b/>
        <sz val="5"/>
        <rFont val="Arial"/>
        <family val="2"/>
      </rPr>
      <t>25.256,00</t>
    </r>
  </si>
  <si>
    <r>
      <rPr>
        <sz val="6.5"/>
        <rFont val="Arial MT"/>
        <family val="2"/>
      </rPr>
      <t>Malla electrosoldada 5 mm</t>
    </r>
  </si>
  <si>
    <r>
      <rPr>
        <sz val="5"/>
        <rFont val="Arial MT"/>
        <family val="2"/>
      </rPr>
      <t>1,20</t>
    </r>
  </si>
  <si>
    <r>
      <rPr>
        <b/>
        <sz val="5"/>
        <rFont val="Arial"/>
        <family val="2"/>
      </rPr>
      <t>25.355,00</t>
    </r>
  </si>
  <si>
    <r>
      <rPr>
        <sz val="5"/>
        <rFont val="Arial MT"/>
        <family val="2"/>
      </rPr>
      <t>Malla electrosoldada 5 mm</t>
    </r>
  </si>
  <si>
    <r>
      <rPr>
        <sz val="5"/>
        <rFont val="Arial MT"/>
        <family val="2"/>
      </rPr>
      <t>UN</t>
    </r>
  </si>
  <si>
    <r>
      <rPr>
        <sz val="5"/>
        <rFont val="Arial MT"/>
        <family val="2"/>
      </rPr>
      <t>$       129.884,0</t>
    </r>
  </si>
  <si>
    <r>
      <rPr>
        <sz val="5"/>
        <rFont val="Arial MT"/>
        <family val="2"/>
      </rPr>
      <t>$       133.780,52</t>
    </r>
  </si>
  <si>
    <r>
      <rPr>
        <sz val="5"/>
        <rFont val="Arial MT"/>
        <family val="2"/>
      </rPr>
      <t>$           6.900,0</t>
    </r>
  </si>
  <si>
    <r>
      <rPr>
        <sz val="5"/>
        <rFont val="Arial MT"/>
        <family val="2"/>
      </rPr>
      <t>0,100</t>
    </r>
  </si>
  <si>
    <r>
      <rPr>
        <sz val="5"/>
        <rFont val="Arial MT"/>
        <family val="2"/>
      </rPr>
      <t>$              690,00</t>
    </r>
  </si>
  <si>
    <r>
      <rPr>
        <b/>
        <sz val="5"/>
        <rFont val="Arial"/>
        <family val="2"/>
      </rPr>
      <t>134.471,00</t>
    </r>
  </si>
  <si>
    <r>
      <rPr>
        <b/>
        <sz val="5"/>
        <rFont val="Arial"/>
        <family val="2"/>
      </rPr>
      <t>21.129,00</t>
    </r>
  </si>
  <si>
    <r>
      <rPr>
        <sz val="5"/>
        <rFont val="Arial MT"/>
        <family val="2"/>
      </rPr>
      <t>0,009</t>
    </r>
  </si>
  <si>
    <r>
      <rPr>
        <sz val="5"/>
        <rFont val="Arial MT"/>
        <family val="2"/>
      </rPr>
      <t>27.000,00</t>
    </r>
  </si>
  <si>
    <r>
      <rPr>
        <b/>
        <sz val="5"/>
        <rFont val="Arial"/>
        <family val="2"/>
      </rPr>
      <t>27.000,00</t>
    </r>
  </si>
  <si>
    <r>
      <rPr>
        <b/>
        <sz val="5"/>
        <rFont val="Arial"/>
        <family val="2"/>
      </rPr>
      <t>207.955,00</t>
    </r>
  </si>
  <si>
    <r>
      <rPr>
        <sz val="7"/>
        <rFont val="Arial MT"/>
        <family val="2"/>
      </rPr>
      <t>Malla electrosoldada 6 mm</t>
    </r>
  </si>
  <si>
    <r>
      <rPr>
        <b/>
        <sz val="5.5"/>
        <rFont val="Arial"/>
        <family val="2"/>
      </rPr>
      <t>25.355,00</t>
    </r>
  </si>
  <si>
    <r>
      <rPr>
        <sz val="5.5"/>
        <rFont val="Arial MT"/>
        <family val="2"/>
      </rPr>
      <t>Malla electrosoldada 6 mm</t>
    </r>
  </si>
  <si>
    <r>
      <rPr>
        <sz val="5.5"/>
        <rFont val="Arial MT"/>
        <family val="2"/>
      </rPr>
      <t>$    187.956,00</t>
    </r>
  </si>
  <si>
    <r>
      <rPr>
        <sz val="5.5"/>
        <rFont val="Arial MT"/>
        <family val="2"/>
      </rPr>
      <t>$      193.594,68</t>
    </r>
  </si>
  <si>
    <r>
      <rPr>
        <sz val="5.5"/>
        <rFont val="Arial MT"/>
        <family val="2"/>
      </rPr>
      <t>Alambre</t>
    </r>
  </si>
  <si>
    <r>
      <rPr>
        <sz val="5.5"/>
        <rFont val="Arial MT"/>
        <family val="2"/>
      </rPr>
      <t>$          6.900,0</t>
    </r>
  </si>
  <si>
    <r>
      <rPr>
        <sz val="5.5"/>
        <rFont val="Arial MT"/>
        <family val="2"/>
      </rPr>
      <t>$             690,00</t>
    </r>
  </si>
  <si>
    <r>
      <rPr>
        <b/>
        <sz val="5.5"/>
        <rFont val="Arial"/>
        <family val="2"/>
      </rPr>
      <t>194.285,00</t>
    </r>
  </si>
  <si>
    <r>
      <rPr>
        <sz val="5.5"/>
        <rFont val="Arial MT"/>
        <family val="2"/>
      </rPr>
      <t>0,013</t>
    </r>
  </si>
  <si>
    <r>
      <rPr>
        <sz val="5.5"/>
        <rFont val="Arial MT"/>
        <family val="2"/>
      </rPr>
      <t>39.000,00</t>
    </r>
  </si>
  <si>
    <r>
      <rPr>
        <b/>
        <sz val="5.5"/>
        <rFont val="Arial"/>
        <family val="2"/>
      </rPr>
      <t>39.000,00</t>
    </r>
  </si>
  <si>
    <r>
      <rPr>
        <b/>
        <sz val="5.5"/>
        <rFont val="Arial"/>
        <family val="2"/>
      </rPr>
      <t>279.769,00</t>
    </r>
  </si>
  <si>
    <r>
      <rPr>
        <sz val="6.5"/>
        <rFont val="Arial MT"/>
        <family val="2"/>
      </rPr>
      <t>Fabricación e instalación de portón acceso planta (metálico) de 4.1 m de largo x 2.05 m de altura en lamina HR</t>
    </r>
  </si>
  <si>
    <r>
      <rPr>
        <sz val="5"/>
        <rFont val="Arial MT"/>
        <family val="2"/>
      </rPr>
      <t>Equipo de soldadura</t>
    </r>
  </si>
  <si>
    <r>
      <rPr>
        <sz val="5"/>
        <rFont val="Arial MT"/>
        <family val="2"/>
      </rPr>
      <t>dia</t>
    </r>
  </si>
  <si>
    <r>
      <rPr>
        <sz val="5"/>
        <rFont val="Arial MT"/>
        <family val="2"/>
      </rPr>
      <t>1,00</t>
    </r>
  </si>
  <si>
    <r>
      <rPr>
        <b/>
        <sz val="5"/>
        <rFont val="Arial"/>
        <family val="2"/>
      </rPr>
      <t>106.727,00</t>
    </r>
  </si>
  <si>
    <r>
      <rPr>
        <sz val="5"/>
        <rFont val="Arial MT"/>
        <family val="2"/>
      </rPr>
      <t>Tubo AC 1 1/2</t>
    </r>
  </si>
  <si>
    <r>
      <rPr>
        <sz val="5"/>
        <rFont val="Arial MT"/>
        <family val="2"/>
      </rPr>
      <t>3,0</t>
    </r>
  </si>
  <si>
    <r>
      <rPr>
        <sz val="5"/>
        <rFont val="Arial MT"/>
        <family val="2"/>
      </rPr>
      <t>Soldadura 6011</t>
    </r>
  </si>
  <si>
    <r>
      <rPr>
        <sz val="5"/>
        <rFont val="Arial MT"/>
        <family val="2"/>
      </rPr>
      <t>Kg</t>
    </r>
  </si>
  <si>
    <r>
      <rPr>
        <sz val="5"/>
        <rFont val="Arial MT"/>
        <family val="2"/>
      </rPr>
      <t>4,0</t>
    </r>
  </si>
  <si>
    <r>
      <rPr>
        <sz val="5"/>
        <rFont val="Arial MT"/>
        <family val="2"/>
      </rPr>
      <t>Lámina 3 mm AC 3x1</t>
    </r>
  </si>
  <si>
    <r>
      <rPr>
        <sz val="5"/>
        <rFont val="Arial MT"/>
        <family val="2"/>
      </rPr>
      <t>$   1.108.035</t>
    </r>
  </si>
  <si>
    <r>
      <rPr>
        <sz val="5"/>
        <rFont val="Arial MT"/>
        <family val="2"/>
      </rPr>
      <t>Cerradura de sobreponer derecha</t>
    </r>
  </si>
  <si>
    <r>
      <rPr>
        <sz val="5"/>
        <rFont val="Arial MT"/>
        <family val="2"/>
      </rPr>
      <t>1,0</t>
    </r>
  </si>
  <si>
    <r>
      <rPr>
        <sz val="5"/>
        <rFont val="Arial MT"/>
        <family val="2"/>
      </rPr>
      <t>Bisagra 3" pala ancha</t>
    </r>
  </si>
  <si>
    <r>
      <rPr>
        <sz val="5"/>
        <rFont val="Arial MT"/>
        <family val="2"/>
      </rPr>
      <t>Pintura poliuretano azul</t>
    </r>
  </si>
  <si>
    <r>
      <rPr>
        <sz val="5"/>
        <rFont val="Arial MT"/>
        <family val="2"/>
      </rPr>
      <t>Gal</t>
    </r>
  </si>
  <si>
    <r>
      <rPr>
        <sz val="5"/>
        <rFont val="Arial MT"/>
        <family val="2"/>
      </rPr>
      <t>0,50</t>
    </r>
  </si>
  <si>
    <r>
      <rPr>
        <sz val="5"/>
        <rFont val="Arial MT"/>
        <family val="2"/>
      </rPr>
      <t>Brillo poliuretano</t>
    </r>
  </si>
  <si>
    <r>
      <rPr>
        <b/>
        <sz val="5"/>
        <rFont val="Arial"/>
        <family val="2"/>
      </rPr>
      <t>1.980.772,00</t>
    </r>
  </si>
  <si>
    <r>
      <rPr>
        <sz val="5"/>
        <rFont val="Arial MT"/>
        <family val="2"/>
      </rPr>
      <t>8,00</t>
    </r>
  </si>
  <si>
    <r>
      <rPr>
        <b/>
        <sz val="5"/>
        <rFont val="Arial"/>
        <family val="2"/>
      </rPr>
      <t>195.453,00</t>
    </r>
  </si>
  <si>
    <r>
      <rPr>
        <sz val="5"/>
        <rFont val="Arial MT"/>
        <family val="2"/>
      </rPr>
      <t>0,132</t>
    </r>
  </si>
  <si>
    <r>
      <rPr>
        <sz val="5"/>
        <rFont val="Arial MT"/>
        <family val="2"/>
      </rPr>
      <t>396.000,00</t>
    </r>
  </si>
  <si>
    <r>
      <rPr>
        <b/>
        <sz val="5"/>
        <rFont val="Arial"/>
        <family val="2"/>
      </rPr>
      <t>396.000,00</t>
    </r>
  </si>
  <si>
    <r>
      <rPr>
        <b/>
        <sz val="5"/>
        <rFont val="Arial"/>
        <family val="2"/>
      </rPr>
      <t>2.678.952,00</t>
    </r>
  </si>
  <si>
    <r>
      <rPr>
        <sz val="6.5"/>
        <rFont val="Arial MT"/>
        <family val="2"/>
      </rPr>
      <t xml:space="preserve">Fabricación e instalación de portón acceso a tanques (metálico) de 2 m de largo x 2.05 m de altura
</t>
    </r>
    <r>
      <rPr>
        <sz val="6.5"/>
        <rFont val="Arial MT"/>
        <family val="2"/>
      </rPr>
      <t>en lamina HR</t>
    </r>
  </si>
  <si>
    <r>
      <rPr>
        <sz val="5"/>
        <rFont val="Arial MT"/>
        <family val="2"/>
      </rPr>
      <t>0,75</t>
    </r>
  </si>
  <si>
    <r>
      <rPr>
        <b/>
        <sz val="5"/>
        <rFont val="Arial"/>
        <family val="2"/>
      </rPr>
      <t>80.045,00</t>
    </r>
  </si>
  <si>
    <r>
      <rPr>
        <sz val="5"/>
        <rFont val="Arial MT"/>
        <family val="2"/>
      </rPr>
      <t>$   360.858,0</t>
    </r>
  </si>
  <si>
    <r>
      <rPr>
        <sz val="5"/>
        <rFont val="Arial MT"/>
        <family val="2"/>
      </rPr>
      <t>$     21.800,0</t>
    </r>
  </si>
  <si>
    <r>
      <rPr>
        <sz val="5"/>
        <rFont val="Arial MT"/>
        <family val="2"/>
      </rPr>
      <t>$   738.690,0</t>
    </r>
  </si>
  <si>
    <r>
      <rPr>
        <sz val="5"/>
        <rFont val="Arial MT"/>
        <family val="2"/>
      </rPr>
      <t>$     46.350,0</t>
    </r>
  </si>
  <si>
    <r>
      <rPr>
        <sz val="5"/>
        <rFont val="Arial MT"/>
        <family val="2"/>
      </rPr>
      <t>$     17.325,0</t>
    </r>
  </si>
  <si>
    <r>
      <rPr>
        <sz val="5"/>
        <rFont val="Arial MT"/>
        <family val="2"/>
      </rPr>
      <t>0,250</t>
    </r>
  </si>
  <si>
    <r>
      <rPr>
        <sz val="5"/>
        <rFont val="Arial MT"/>
        <family val="2"/>
      </rPr>
      <t>$     67.500,0</t>
    </r>
  </si>
  <si>
    <r>
      <rPr>
        <sz val="5"/>
        <rFont val="Arial MT"/>
        <family val="2"/>
      </rPr>
      <t>$     44.587,5</t>
    </r>
  </si>
  <si>
    <r>
      <rPr>
        <b/>
        <sz val="5"/>
        <rFont val="Arial"/>
        <family val="2"/>
      </rPr>
      <t>1.297.111,00</t>
    </r>
  </si>
  <si>
    <r>
      <rPr>
        <sz val="5"/>
        <rFont val="Arial MT"/>
        <family val="2"/>
      </rPr>
      <t>6,00</t>
    </r>
  </si>
  <si>
    <r>
      <rPr>
        <b/>
        <sz val="5"/>
        <rFont val="Arial"/>
        <family val="2"/>
      </rPr>
      <t>146.590,00</t>
    </r>
  </si>
  <si>
    <r>
      <rPr>
        <sz val="5"/>
        <rFont val="Arial MT"/>
        <family val="2"/>
      </rPr>
      <t>0,087</t>
    </r>
  </si>
  <si>
    <r>
      <rPr>
        <sz val="5"/>
        <rFont val="Arial MT"/>
        <family val="2"/>
      </rPr>
      <t>259.500,00</t>
    </r>
  </si>
  <si>
    <r>
      <rPr>
        <b/>
        <sz val="5"/>
        <rFont val="Arial"/>
        <family val="2"/>
      </rPr>
      <t>259.500,00</t>
    </r>
  </si>
  <si>
    <r>
      <rPr>
        <b/>
        <sz val="5"/>
        <rFont val="Arial"/>
        <family val="2"/>
      </rPr>
      <t>1.783.246,00</t>
    </r>
  </si>
  <si>
    <r>
      <rPr>
        <sz val="6.5"/>
        <rFont val="Arial MT"/>
        <family val="2"/>
      </rPr>
      <t>Fabricación e instalación de portón acceso a parqueadero (Tubo metálico)</t>
    </r>
  </si>
  <si>
    <r>
      <rPr>
        <sz val="5"/>
        <rFont val="Arial MT"/>
        <family val="2"/>
      </rPr>
      <t>1,50</t>
    </r>
  </si>
  <si>
    <r>
      <rPr>
        <b/>
        <sz val="5"/>
        <rFont val="Arial"/>
        <family val="2"/>
      </rPr>
      <t>157.159,00</t>
    </r>
  </si>
  <si>
    <r>
      <rPr>
        <sz val="5"/>
        <rFont val="Arial MT"/>
        <family val="2"/>
      </rPr>
      <t>180.429,000</t>
    </r>
  </si>
  <si>
    <r>
      <rPr>
        <sz val="5"/>
        <rFont val="Arial MT"/>
        <family val="2"/>
      </rPr>
      <t>721.716,00</t>
    </r>
  </si>
  <si>
    <r>
      <rPr>
        <sz val="5"/>
        <rFont val="Arial MT"/>
        <family val="2"/>
      </rPr>
      <t>43.600,00</t>
    </r>
  </si>
  <si>
    <r>
      <rPr>
        <sz val="5"/>
        <rFont val="Arial MT"/>
        <family val="2"/>
      </rPr>
      <t>369.345,000</t>
    </r>
  </si>
  <si>
    <r>
      <rPr>
        <sz val="5"/>
        <rFont val="Arial MT"/>
        <family val="2"/>
      </rPr>
      <t>1.108.035,00</t>
    </r>
  </si>
  <si>
    <r>
      <rPr>
        <sz val="5"/>
        <rFont val="Arial MT"/>
        <family val="2"/>
      </rPr>
      <t>46.350,00</t>
    </r>
  </si>
  <si>
    <r>
      <rPr>
        <sz val="5"/>
        <rFont val="Arial MT"/>
        <family val="2"/>
      </rPr>
      <t>5.775,000</t>
    </r>
  </si>
  <si>
    <r>
      <rPr>
        <sz val="5"/>
        <rFont val="Arial MT"/>
        <family val="2"/>
      </rPr>
      <t>17.325,00</t>
    </r>
  </si>
  <si>
    <r>
      <rPr>
        <sz val="5"/>
        <rFont val="Arial MT"/>
        <family val="2"/>
      </rPr>
      <t>270.000,000</t>
    </r>
  </si>
  <si>
    <r>
      <rPr>
        <sz val="5"/>
        <rFont val="Arial MT"/>
        <family val="2"/>
      </rPr>
      <t>0,5</t>
    </r>
  </si>
  <si>
    <r>
      <rPr>
        <sz val="5"/>
        <rFont val="Arial MT"/>
        <family val="2"/>
      </rPr>
      <t>135.000,00</t>
    </r>
  </si>
  <si>
    <r>
      <rPr>
        <sz val="5"/>
        <rFont val="Arial MT"/>
        <family val="2"/>
      </rPr>
      <t>178.350,000</t>
    </r>
  </si>
  <si>
    <r>
      <rPr>
        <sz val="5"/>
        <rFont val="Arial MT"/>
        <family val="2"/>
      </rPr>
      <t>89.175,00</t>
    </r>
  </si>
  <si>
    <r>
      <rPr>
        <b/>
        <sz val="5"/>
        <rFont val="Arial"/>
        <family val="2"/>
      </rPr>
      <t>2.161.201,00</t>
    </r>
  </si>
  <si>
    <r>
      <rPr>
        <sz val="5"/>
        <rFont val="Arial MT"/>
        <family val="2"/>
      </rPr>
      <t>12,00</t>
    </r>
  </si>
  <si>
    <r>
      <rPr>
        <b/>
        <sz val="5"/>
        <rFont val="Arial"/>
        <family val="2"/>
      </rPr>
      <t>293.180,00</t>
    </r>
  </si>
  <si>
    <r>
      <rPr>
        <sz val="5"/>
        <rFont val="Arial MT"/>
        <family val="2"/>
      </rPr>
      <t>0,144</t>
    </r>
  </si>
  <si>
    <r>
      <rPr>
        <sz val="5"/>
        <rFont val="Arial MT"/>
        <family val="2"/>
      </rPr>
      <t>432.000,00</t>
    </r>
  </si>
  <si>
    <r>
      <rPr>
        <b/>
        <sz val="5"/>
        <rFont val="Arial"/>
        <family val="2"/>
      </rPr>
      <t>432.000,00</t>
    </r>
  </si>
  <si>
    <r>
      <rPr>
        <b/>
        <sz val="5"/>
        <rFont val="Arial"/>
        <family val="2"/>
      </rPr>
      <t>3.043.540,00</t>
    </r>
  </si>
  <si>
    <r>
      <rPr>
        <sz val="6.5"/>
        <rFont val="Arial MT"/>
        <family val="2"/>
      </rPr>
      <t>Puertas 2x1 en madera con cerradura</t>
    </r>
  </si>
  <si>
    <r>
      <rPr>
        <b/>
        <sz val="5"/>
        <rFont val="Arial"/>
        <family val="2"/>
      </rPr>
      <t>4.886,00</t>
    </r>
  </si>
  <si>
    <r>
      <rPr>
        <sz val="5"/>
        <rFont val="Arial MT"/>
        <family val="2"/>
      </rPr>
      <t>Puerta de madera de 2x1</t>
    </r>
  </si>
  <si>
    <r>
      <rPr>
        <sz val="5"/>
        <rFont val="Arial MT"/>
        <family val="2"/>
      </rPr>
      <t>$     531.779,95</t>
    </r>
  </si>
  <si>
    <r>
      <rPr>
        <sz val="5"/>
        <rFont val="Arial MT"/>
        <family val="2"/>
      </rPr>
      <t>$        531.779,95</t>
    </r>
  </si>
  <si>
    <r>
      <rPr>
        <sz val="5"/>
        <rFont val="Arial MT"/>
        <family val="2"/>
      </rPr>
      <t>Marco puerta 2x1</t>
    </r>
  </si>
  <si>
    <r>
      <rPr>
        <sz val="5"/>
        <rFont val="Arial MT"/>
        <family val="2"/>
      </rPr>
      <t>$     159.712,50</t>
    </r>
  </si>
  <si>
    <r>
      <rPr>
        <sz val="5"/>
        <rFont val="Arial MT"/>
        <family val="2"/>
      </rPr>
      <t>$        159.712,50</t>
    </r>
  </si>
  <si>
    <r>
      <rPr>
        <sz val="5"/>
        <rFont val="Arial MT"/>
        <family val="2"/>
      </rPr>
      <t>Bisagra pala ancha</t>
    </r>
  </si>
  <si>
    <r>
      <rPr>
        <sz val="5"/>
        <rFont val="Arial MT"/>
        <family val="2"/>
      </rPr>
      <t>$         5.775,00</t>
    </r>
  </si>
  <si>
    <r>
      <rPr>
        <sz val="5"/>
        <rFont val="Arial MT"/>
        <family val="2"/>
      </rPr>
      <t>$          17.325,00</t>
    </r>
  </si>
  <si>
    <r>
      <rPr>
        <sz val="5"/>
        <rFont val="Arial MT"/>
        <family val="2"/>
      </rPr>
      <t>Chazo plástico</t>
    </r>
  </si>
  <si>
    <r>
      <rPr>
        <sz val="5"/>
        <rFont val="Arial MT"/>
        <family val="2"/>
      </rPr>
      <t>$            150,00</t>
    </r>
  </si>
  <si>
    <r>
      <rPr>
        <sz val="5"/>
        <rFont val="Arial MT"/>
        <family val="2"/>
      </rPr>
      <t>6,0</t>
    </r>
  </si>
  <si>
    <r>
      <rPr>
        <sz val="5"/>
        <rFont val="Arial MT"/>
        <family val="2"/>
      </rPr>
      <t>$                900,00</t>
    </r>
  </si>
  <si>
    <r>
      <rPr>
        <sz val="5"/>
        <rFont val="Arial MT"/>
        <family val="2"/>
      </rPr>
      <t>Tornillo goloso 3"</t>
    </r>
  </si>
  <si>
    <r>
      <rPr>
        <sz val="5"/>
        <rFont val="Arial MT"/>
        <family val="2"/>
      </rPr>
      <t>$            300,00</t>
    </r>
  </si>
  <si>
    <r>
      <rPr>
        <sz val="5"/>
        <rFont val="Arial MT"/>
        <family val="2"/>
      </rPr>
      <t>$            1.800,00</t>
    </r>
  </si>
  <si>
    <r>
      <rPr>
        <b/>
        <sz val="5"/>
        <rFont val="Arial"/>
        <family val="2"/>
      </rPr>
      <t>711.517,00</t>
    </r>
  </si>
  <si>
    <r>
      <rPr>
        <sz val="5"/>
        <rFont val="Arial MT"/>
        <family val="2"/>
      </rPr>
      <t>4,00</t>
    </r>
  </si>
  <si>
    <r>
      <rPr>
        <b/>
        <sz val="5"/>
        <rFont val="Arial"/>
        <family val="2"/>
      </rPr>
      <t>97.727,00</t>
    </r>
  </si>
  <si>
    <r>
      <rPr>
        <sz val="5"/>
        <rFont val="Arial MT"/>
        <family val="2"/>
      </rPr>
      <t>0,047</t>
    </r>
  </si>
  <si>
    <r>
      <rPr>
        <sz val="5"/>
        <rFont val="Arial MT"/>
        <family val="2"/>
      </rPr>
      <t>141.000,00</t>
    </r>
  </si>
  <si>
    <r>
      <rPr>
        <b/>
        <sz val="5"/>
        <rFont val="Arial"/>
        <family val="2"/>
      </rPr>
      <t>141.000,00</t>
    </r>
  </si>
  <si>
    <r>
      <rPr>
        <b/>
        <sz val="5"/>
        <rFont val="Arial"/>
        <family val="2"/>
      </rPr>
      <t>955.130,00</t>
    </r>
  </si>
  <si>
    <r>
      <rPr>
        <sz val="7"/>
        <rFont val="Arial MT"/>
        <family val="2"/>
      </rPr>
      <t>Ventanas de aluminio y vidrio corredizas 1,2x1,2</t>
    </r>
  </si>
  <si>
    <r>
      <rPr>
        <b/>
        <sz val="5.5"/>
        <rFont val="Arial"/>
        <family val="2"/>
      </rPr>
      <t>1.832,00</t>
    </r>
  </si>
  <si>
    <r>
      <rPr>
        <sz val="5.5"/>
        <rFont val="Arial MT"/>
        <family val="2"/>
      </rPr>
      <t>Ventanas de aluminio y vidrio corredizas 1,2x1,2</t>
    </r>
  </si>
  <si>
    <r>
      <rPr>
        <sz val="5.5"/>
        <rFont val="Arial MT"/>
        <family val="2"/>
      </rPr>
      <t>$     357.596,41</t>
    </r>
  </si>
  <si>
    <r>
      <rPr>
        <sz val="5.5"/>
        <rFont val="Arial MT"/>
        <family val="2"/>
      </rPr>
      <t>1,0</t>
    </r>
  </si>
  <si>
    <r>
      <rPr>
        <sz val="5.5"/>
        <rFont val="Arial MT"/>
        <family val="2"/>
      </rPr>
      <t>$      357.596,41</t>
    </r>
  </si>
  <si>
    <r>
      <rPr>
        <b/>
        <sz val="5.5"/>
        <rFont val="Arial"/>
        <family val="2"/>
      </rPr>
      <t>357.596,00</t>
    </r>
  </si>
  <si>
    <r>
      <rPr>
        <b/>
        <sz val="5.5"/>
        <rFont val="Arial"/>
        <family val="2"/>
      </rPr>
      <t>36.647,00</t>
    </r>
  </si>
  <si>
    <r>
      <rPr>
        <sz val="5.5"/>
        <rFont val="Arial MT"/>
        <family val="2"/>
      </rPr>
      <t>0,024</t>
    </r>
  </si>
  <si>
    <r>
      <rPr>
        <sz val="5.5"/>
        <rFont val="Arial MT"/>
        <family val="2"/>
      </rPr>
      <t>72.000,00</t>
    </r>
  </si>
  <si>
    <r>
      <rPr>
        <b/>
        <sz val="5.5"/>
        <rFont val="Arial"/>
        <family val="2"/>
      </rPr>
      <t>72.000,00</t>
    </r>
  </si>
  <si>
    <r>
      <rPr>
        <b/>
        <sz val="5.5"/>
        <rFont val="Arial"/>
        <family val="2"/>
      </rPr>
      <t>468.075,00</t>
    </r>
  </si>
  <si>
    <r>
      <rPr>
        <sz val="6.5"/>
        <rFont val="Arial MT"/>
        <family val="2"/>
      </rPr>
      <t>Ventanas de aluminio y vidrio corredizas 0,6x0,6</t>
    </r>
  </si>
  <si>
    <r>
      <rPr>
        <b/>
        <sz val="5"/>
        <rFont val="Arial"/>
        <family val="2"/>
      </rPr>
      <t>1.832,00</t>
    </r>
  </si>
  <si>
    <r>
      <rPr>
        <sz val="5"/>
        <rFont val="Arial MT"/>
        <family val="2"/>
      </rPr>
      <t>Ventanas de aluminio y vidrio corredizas 0,6x0,6</t>
    </r>
  </si>
  <si>
    <r>
      <rPr>
        <sz val="5"/>
        <rFont val="Arial MT"/>
        <family val="2"/>
      </rPr>
      <t>$     245.034,54</t>
    </r>
  </si>
  <si>
    <r>
      <rPr>
        <sz val="5"/>
        <rFont val="Arial MT"/>
        <family val="2"/>
      </rPr>
      <t>$    245.034,54</t>
    </r>
  </si>
  <si>
    <r>
      <rPr>
        <b/>
        <sz val="5"/>
        <rFont val="Arial"/>
        <family val="2"/>
      </rPr>
      <t>245.035,00</t>
    </r>
  </si>
  <si>
    <r>
      <rPr>
        <b/>
        <sz val="5"/>
        <rFont val="Arial"/>
        <family val="2"/>
      </rPr>
      <t>36.647,00</t>
    </r>
  </si>
  <si>
    <r>
      <rPr>
        <sz val="5"/>
        <rFont val="Arial MT"/>
        <family val="2"/>
      </rPr>
      <t>0,017</t>
    </r>
  </si>
  <si>
    <r>
      <rPr>
        <sz val="5"/>
        <rFont val="Arial MT"/>
        <family val="2"/>
      </rPr>
      <t>49.500,00</t>
    </r>
  </si>
  <si>
    <r>
      <rPr>
        <b/>
        <sz val="5"/>
        <rFont val="Arial"/>
        <family val="2"/>
      </rPr>
      <t>49.500,00</t>
    </r>
  </si>
  <si>
    <r>
      <rPr>
        <b/>
        <sz val="5"/>
        <rFont val="Arial"/>
        <family val="2"/>
      </rPr>
      <t>333.014,00</t>
    </r>
  </si>
  <si>
    <r>
      <rPr>
        <sz val="6.5"/>
        <rFont val="Arial MT"/>
        <family val="2"/>
      </rPr>
      <t>Ventanas de aluminio y vidrio corredizas 1,2x2</t>
    </r>
  </si>
  <si>
    <r>
      <rPr>
        <sz val="5.5"/>
        <rFont val="Arial MT"/>
        <family val="2"/>
      </rPr>
      <t>Ventanas de aluminio y vidrio corredizas 1,2x2</t>
    </r>
  </si>
  <si>
    <r>
      <rPr>
        <sz val="5.5"/>
        <rFont val="Arial MT"/>
        <family val="2"/>
      </rPr>
      <t>$    613.064,17</t>
    </r>
  </si>
  <si>
    <r>
      <rPr>
        <sz val="5.5"/>
        <rFont val="Arial MT"/>
        <family val="2"/>
      </rPr>
      <t>$      613.064,17</t>
    </r>
  </si>
  <si>
    <r>
      <rPr>
        <b/>
        <sz val="5.5"/>
        <rFont val="Arial"/>
        <family val="2"/>
      </rPr>
      <t>613.064,00</t>
    </r>
  </si>
  <si>
    <r>
      <rPr>
        <sz val="5.5"/>
        <rFont val="Arial MT"/>
        <family val="2"/>
      </rPr>
      <t>0,041</t>
    </r>
  </si>
  <si>
    <r>
      <rPr>
        <sz val="5.5"/>
        <rFont val="Arial MT"/>
        <family val="2"/>
      </rPr>
      <t>123.000,00</t>
    </r>
  </si>
  <si>
    <r>
      <rPr>
        <b/>
        <sz val="5.5"/>
        <rFont val="Arial"/>
        <family val="2"/>
      </rPr>
      <t>123.000,00</t>
    </r>
  </si>
  <si>
    <r>
      <rPr>
        <b/>
        <sz val="5.5"/>
        <rFont val="Arial"/>
        <family val="2"/>
      </rPr>
      <t>774.543,00</t>
    </r>
  </si>
  <si>
    <r>
      <rPr>
        <sz val="6.5"/>
        <rFont val="Arial MT"/>
        <family val="2"/>
      </rPr>
      <t>Fabricación e instalación de pasamano en tuberia AC de 1 1/2 metalica para plataforma llenado de carrotanques</t>
    </r>
  </si>
  <si>
    <r>
      <rPr>
        <sz val="5.5"/>
        <rFont val="Arial MT"/>
        <family val="2"/>
      </rPr>
      <t>Equipo de soldadura</t>
    </r>
  </si>
  <si>
    <r>
      <rPr>
        <sz val="5.5"/>
        <rFont val="Arial MT"/>
        <family val="2"/>
      </rPr>
      <t>dia</t>
    </r>
  </si>
  <si>
    <r>
      <rPr>
        <b/>
        <sz val="5.5"/>
        <rFont val="Arial"/>
        <family val="2"/>
      </rPr>
      <t>19.545,00</t>
    </r>
  </si>
  <si>
    <r>
      <rPr>
        <sz val="5.5"/>
        <rFont val="Arial MT"/>
        <family val="2"/>
      </rPr>
      <t>Tubo AC 1 1/2</t>
    </r>
  </si>
  <si>
    <r>
      <rPr>
        <sz val="5.5"/>
        <rFont val="Arial MT"/>
        <family val="2"/>
      </rPr>
      <t>9,0</t>
    </r>
  </si>
  <si>
    <r>
      <rPr>
        <sz val="5.5"/>
        <rFont val="Arial MT"/>
        <family val="2"/>
      </rPr>
      <t>Soldadura 6011</t>
    </r>
  </si>
  <si>
    <r>
      <rPr>
        <sz val="5.5"/>
        <rFont val="Arial MT"/>
        <family val="2"/>
      </rPr>
      <t>5,0</t>
    </r>
  </si>
  <si>
    <r>
      <rPr>
        <sz val="5.5"/>
        <rFont val="Arial MT"/>
        <family val="2"/>
      </rPr>
      <t>Lámina 3 mm AC 3x1</t>
    </r>
  </si>
  <si>
    <r>
      <rPr>
        <b/>
        <sz val="5.5"/>
        <rFont val="Arial"/>
        <family val="2"/>
      </rPr>
      <t>1.316.895,00</t>
    </r>
  </si>
  <si>
    <r>
      <rPr>
        <sz val="5.5"/>
        <rFont val="Arial MT"/>
        <family val="2"/>
      </rPr>
      <t>16,00</t>
    </r>
  </si>
  <si>
    <r>
      <rPr>
        <b/>
        <sz val="5.5"/>
        <rFont val="Arial"/>
        <family val="2"/>
      </rPr>
      <t>390.906,00</t>
    </r>
  </si>
  <si>
    <r>
      <rPr>
        <sz val="5.5"/>
        <rFont val="Arial MT"/>
        <family val="2"/>
      </rPr>
      <t>255.000,00</t>
    </r>
  </si>
  <si>
    <r>
      <rPr>
        <b/>
        <sz val="5.5"/>
        <rFont val="Arial"/>
        <family val="2"/>
      </rPr>
      <t>255.000,00</t>
    </r>
  </si>
  <si>
    <r>
      <rPr>
        <b/>
        <sz val="5.5"/>
        <rFont val="Arial"/>
        <family val="2"/>
      </rPr>
      <t>1.982.346,00</t>
    </r>
  </si>
  <si>
    <r>
      <rPr>
        <b/>
        <sz val="6"/>
        <rFont val="Arial"/>
        <family val="2"/>
      </rPr>
      <t>#¡REF!</t>
    </r>
  </si>
  <si>
    <r>
      <rPr>
        <sz val="7.5"/>
        <rFont val="Arial MT"/>
        <family val="2"/>
      </rPr>
      <t>Suministro e instalación de puerta metalica</t>
    </r>
  </si>
  <si>
    <r>
      <rPr>
        <b/>
        <sz val="6"/>
        <rFont val="Arial"/>
        <family val="2"/>
      </rPr>
      <t>3.054,00</t>
    </r>
  </si>
  <si>
    <r>
      <rPr>
        <sz val="6"/>
        <rFont val="Arial MT"/>
        <family val="2"/>
      </rPr>
      <t>PUERTA METALICA TAMBORADAS DE AMBOX LADO  DE 90X210</t>
    </r>
  </si>
  <si>
    <r>
      <rPr>
        <sz val="6"/>
        <rFont val="Arial MT"/>
        <family val="2"/>
      </rPr>
      <t>1,0</t>
    </r>
  </si>
  <si>
    <r>
      <rPr>
        <b/>
        <sz val="6"/>
        <rFont val="Arial"/>
        <family val="2"/>
      </rPr>
      <t>790.000,00</t>
    </r>
  </si>
  <si>
    <r>
      <rPr>
        <sz val="5.5"/>
        <rFont val="Times New Roman"/>
        <family val="1"/>
      </rPr>
      <t>Cuadrilla tipo 2 (Comb. 1 O + 2 A)</t>
    </r>
  </si>
  <si>
    <r>
      <rPr>
        <sz val="6"/>
        <rFont val="Arial MT"/>
        <family val="2"/>
      </rPr>
      <t>2,50</t>
    </r>
  </si>
  <si>
    <r>
      <rPr>
        <b/>
        <sz val="6"/>
        <rFont val="Arial"/>
        <family val="2"/>
      </rPr>
      <t>61.079,00</t>
    </r>
  </si>
  <si>
    <r>
      <rPr>
        <sz val="6"/>
        <rFont val="Arial MT"/>
        <family val="2"/>
      </rPr>
      <t>0,050</t>
    </r>
  </si>
  <si>
    <r>
      <rPr>
        <sz val="6"/>
        <rFont val="Arial MT"/>
        <family val="2"/>
      </rPr>
      <t>150.000,00</t>
    </r>
  </si>
  <si>
    <r>
      <rPr>
        <b/>
        <sz val="6"/>
        <rFont val="Arial"/>
        <family val="2"/>
      </rPr>
      <t>150.000,00</t>
    </r>
  </si>
  <si>
    <r>
      <rPr>
        <b/>
        <sz val="6"/>
        <rFont val="Arial"/>
        <family val="2"/>
      </rPr>
      <t>1.004.133,00</t>
    </r>
  </si>
  <si>
    <r>
      <rPr>
        <sz val="6.5"/>
        <rFont val="Arial MT"/>
        <family val="2"/>
      </rPr>
      <t>Pintura y estuco sobre pañete interior oficinas</t>
    </r>
  </si>
  <si>
    <r>
      <rPr>
        <b/>
        <sz val="5"/>
        <rFont val="Arial"/>
        <family val="2"/>
      </rPr>
      <t>489,00</t>
    </r>
  </si>
  <si>
    <r>
      <rPr>
        <sz val="5"/>
        <rFont val="Arial MT"/>
        <family val="2"/>
      </rPr>
      <t>Caolin 25 KG</t>
    </r>
  </si>
  <si>
    <r>
      <rPr>
        <sz val="5"/>
        <rFont val="Arial MT"/>
        <family val="2"/>
      </rPr>
      <t>0,042</t>
    </r>
  </si>
  <si>
    <r>
      <rPr>
        <sz val="5"/>
        <rFont val="Arial MT"/>
        <family val="2"/>
      </rPr>
      <t>$        570,78</t>
    </r>
  </si>
  <si>
    <r>
      <rPr>
        <sz val="5"/>
        <rFont val="Arial MT"/>
        <family val="2"/>
      </rPr>
      <t>Yeso 25 Kg</t>
    </r>
  </si>
  <si>
    <r>
      <rPr>
        <sz val="5"/>
        <rFont val="Arial MT"/>
        <family val="2"/>
      </rPr>
      <t>0,021</t>
    </r>
  </si>
  <si>
    <r>
      <rPr>
        <sz val="5"/>
        <rFont val="Arial MT"/>
        <family val="2"/>
      </rPr>
      <t>$        648,90</t>
    </r>
  </si>
  <si>
    <r>
      <rPr>
        <sz val="5"/>
        <rFont val="Arial MT"/>
        <family val="2"/>
      </rPr>
      <t>Cemento gris</t>
    </r>
  </si>
  <si>
    <r>
      <rPr>
        <sz val="5"/>
        <rFont val="Arial MT"/>
        <family val="2"/>
      </rPr>
      <t>0,26</t>
    </r>
  </si>
  <si>
    <r>
      <rPr>
        <sz val="5"/>
        <rFont val="Arial MT"/>
        <family val="2"/>
      </rPr>
      <t>$        130,00</t>
    </r>
  </si>
  <si>
    <r>
      <rPr>
        <b/>
        <sz val="5"/>
        <rFont val="Arial"/>
        <family val="2"/>
      </rPr>
      <t>1.350,00</t>
    </r>
  </si>
  <si>
    <r>
      <rPr>
        <sz val="5"/>
        <rFont val="Arial MT"/>
        <family val="2"/>
      </rPr>
      <t>0,40</t>
    </r>
  </si>
  <si>
    <r>
      <rPr>
        <b/>
        <sz val="5"/>
        <rFont val="Arial"/>
        <family val="2"/>
      </rPr>
      <t>9.773,00</t>
    </r>
  </si>
  <si>
    <r>
      <rPr>
        <sz val="5"/>
        <rFont val="Arial MT"/>
        <family val="2"/>
      </rPr>
      <t>270,00</t>
    </r>
  </si>
  <si>
    <r>
      <rPr>
        <b/>
        <sz val="5"/>
        <rFont val="Arial"/>
        <family val="2"/>
      </rPr>
      <t>270,00</t>
    </r>
  </si>
  <si>
    <r>
      <rPr>
        <b/>
        <sz val="5"/>
        <rFont val="Arial"/>
        <family val="2"/>
      </rPr>
      <t>11.882,00</t>
    </r>
  </si>
  <si>
    <r>
      <rPr>
        <sz val="6.5"/>
        <rFont val="Arial MT"/>
        <family val="2"/>
      </rPr>
      <t>Estuco sobre placa interior</t>
    </r>
  </si>
  <si>
    <r>
      <rPr>
        <sz val="5"/>
        <rFont val="Arial MT"/>
        <family val="2"/>
      </rPr>
      <t>0,044</t>
    </r>
  </si>
  <si>
    <r>
      <rPr>
        <sz val="5"/>
        <rFont val="Arial MT"/>
        <family val="2"/>
      </rPr>
      <t>$        597,96</t>
    </r>
  </si>
  <si>
    <r>
      <rPr>
        <sz val="5"/>
        <rFont val="Arial MT"/>
        <family val="2"/>
      </rPr>
      <t>0,022</t>
    </r>
  </si>
  <si>
    <r>
      <rPr>
        <sz val="5"/>
        <rFont val="Arial MT"/>
        <family val="2"/>
      </rPr>
      <t>$        496,12</t>
    </r>
  </si>
  <si>
    <r>
      <rPr>
        <sz val="5"/>
        <rFont val="Arial MT"/>
        <family val="2"/>
      </rPr>
      <t>0,275</t>
    </r>
  </si>
  <si>
    <r>
      <rPr>
        <sz val="5"/>
        <rFont val="Arial MT"/>
        <family val="2"/>
      </rPr>
      <t>$        227,70</t>
    </r>
  </si>
  <si>
    <r>
      <rPr>
        <b/>
        <sz val="5"/>
        <rFont val="Arial"/>
        <family val="2"/>
      </rPr>
      <t>1.322,00</t>
    </r>
  </si>
  <si>
    <r>
      <rPr>
        <b/>
        <sz val="5"/>
        <rFont val="Arial"/>
        <family val="2"/>
      </rPr>
      <t>11.854,00</t>
    </r>
  </si>
  <si>
    <r>
      <rPr>
        <sz val="7"/>
        <rFont val="Arial MT"/>
        <family val="2"/>
      </rPr>
      <t>Pintura vinilo interiores muro y placa</t>
    </r>
  </si>
  <si>
    <r>
      <rPr>
        <b/>
        <sz val="5.5"/>
        <rFont val="Arial"/>
        <family val="2"/>
      </rPr>
      <t>428,00</t>
    </r>
  </si>
  <si>
    <r>
      <rPr>
        <sz val="5.5"/>
        <rFont val="Arial MT"/>
        <family val="2"/>
      </rPr>
      <t>Pintura interiores</t>
    </r>
  </si>
  <si>
    <r>
      <rPr>
        <sz val="5.5"/>
        <rFont val="Arial MT"/>
        <family val="2"/>
      </rPr>
      <t>GAL</t>
    </r>
  </si>
  <si>
    <r>
      <rPr>
        <sz val="5.5"/>
        <rFont val="Arial MT"/>
        <family val="2"/>
      </rPr>
      <t>0,084</t>
    </r>
  </si>
  <si>
    <r>
      <rPr>
        <sz val="5.5"/>
        <rFont val="Arial MT"/>
        <family val="2"/>
      </rPr>
      <t>$     5.038,32</t>
    </r>
  </si>
  <si>
    <r>
      <rPr>
        <b/>
        <sz val="5.5"/>
        <rFont val="Arial"/>
        <family val="2"/>
      </rPr>
      <t>5.038,00</t>
    </r>
  </si>
  <si>
    <r>
      <rPr>
        <b/>
        <sz val="5.5"/>
        <rFont val="Arial"/>
        <family val="2"/>
      </rPr>
      <t>8.551,00</t>
    </r>
  </si>
  <si>
    <r>
      <rPr>
        <sz val="5.5"/>
        <rFont val="Arial MT"/>
        <family val="2"/>
      </rPr>
      <t>990,00</t>
    </r>
  </si>
  <si>
    <r>
      <rPr>
        <b/>
        <sz val="5.5"/>
        <rFont val="Arial"/>
        <family val="2"/>
      </rPr>
      <t>990,00</t>
    </r>
  </si>
  <si>
    <r>
      <rPr>
        <b/>
        <sz val="5.5"/>
        <rFont val="Arial"/>
        <family val="2"/>
      </rPr>
      <t>15.007,00</t>
    </r>
  </si>
  <si>
    <r>
      <rPr>
        <sz val="6.5"/>
        <rFont val="Arial MT"/>
        <family val="2"/>
      </rPr>
      <t>Pintura exterior</t>
    </r>
  </si>
  <si>
    <r>
      <rPr>
        <b/>
        <sz val="5"/>
        <rFont val="Arial"/>
        <family val="2"/>
      </rPr>
      <t>428,00</t>
    </r>
  </si>
  <si>
    <r>
      <rPr>
        <sz val="5"/>
        <rFont val="Arial MT"/>
        <family val="2"/>
      </rPr>
      <t>Viniltex Gal</t>
    </r>
  </si>
  <si>
    <r>
      <rPr>
        <sz val="5"/>
        <rFont val="Arial MT"/>
        <family val="2"/>
      </rPr>
      <t>0,084</t>
    </r>
  </si>
  <si>
    <r>
      <rPr>
        <sz val="5"/>
        <rFont val="Arial MT"/>
        <family val="2"/>
      </rPr>
      <t>7.205,52</t>
    </r>
  </si>
  <si>
    <r>
      <rPr>
        <b/>
        <sz val="5"/>
        <rFont val="Arial"/>
        <family val="2"/>
      </rPr>
      <t>7.206,00</t>
    </r>
  </si>
  <si>
    <r>
      <rPr>
        <sz val="5"/>
        <rFont val="Arial MT"/>
        <family val="2"/>
      </rPr>
      <t>0,35</t>
    </r>
  </si>
  <si>
    <r>
      <rPr>
        <b/>
        <sz val="5"/>
        <rFont val="Arial"/>
        <family val="2"/>
      </rPr>
      <t>8.551,00</t>
    </r>
  </si>
  <si>
    <r>
      <rPr>
        <sz val="5"/>
        <rFont val="Arial MT"/>
        <family val="2"/>
      </rPr>
      <t>1.440,00</t>
    </r>
  </si>
  <si>
    <r>
      <rPr>
        <b/>
        <sz val="5"/>
        <rFont val="Arial"/>
        <family val="2"/>
      </rPr>
      <t>1.440,00</t>
    </r>
  </si>
  <si>
    <r>
      <rPr>
        <b/>
        <sz val="5"/>
        <rFont val="Arial"/>
        <family val="2"/>
      </rPr>
      <t>17.625,00</t>
    </r>
  </si>
  <si>
    <r>
      <rPr>
        <sz val="6.5"/>
        <rFont val="Arial MT"/>
        <family val="2"/>
      </rPr>
      <t xml:space="preserve">Construción de pozo profundo de diametro 10" y diametro de desarrollo 18" para captación de
</t>
    </r>
    <r>
      <rPr>
        <sz val="6.5"/>
        <rFont val="Arial MT"/>
        <family val="2"/>
      </rPr>
      <t>agua subterranea</t>
    </r>
  </si>
  <si>
    <r>
      <rPr>
        <sz val="5"/>
        <rFont val="Arial MT"/>
        <family val="2"/>
      </rPr>
      <t>Maquinaria de perforacion, equipo, taladro, tuberias de perforacion</t>
    </r>
  </si>
  <si>
    <r>
      <rPr>
        <sz val="5"/>
        <rFont val="Arial MT"/>
        <family val="2"/>
      </rPr>
      <t>HERRMAIENTA</t>
    </r>
  </si>
  <si>
    <r>
      <rPr>
        <sz val="5"/>
        <rFont val="Arial MT"/>
        <family val="2"/>
      </rPr>
      <t>$        1.772.000</t>
    </r>
  </si>
  <si>
    <r>
      <rPr>
        <b/>
        <sz val="5"/>
        <rFont val="Arial"/>
        <family val="2"/>
      </rPr>
      <t>576.600,00</t>
    </r>
  </si>
  <si>
    <r>
      <rPr>
        <sz val="5"/>
        <rFont val="Arial MT"/>
        <family val="2"/>
      </rPr>
      <t>Tuberia PVC de 10" RDE 21 roscada</t>
    </r>
  </si>
  <si>
    <r>
      <rPr>
        <sz val="5"/>
        <rFont val="Arial MT"/>
        <family val="2"/>
      </rPr>
      <t>ML</t>
    </r>
  </si>
  <si>
    <r>
      <rPr>
        <sz val="5"/>
        <rFont val="Arial MT"/>
        <family val="2"/>
      </rPr>
      <t>1,0300</t>
    </r>
  </si>
  <si>
    <r>
      <rPr>
        <sz val="5"/>
        <rFont val="Arial MT"/>
        <family val="2"/>
      </rPr>
      <t>Ranuracion de filtros en tuberia PVC de 10" RDE 21 roscada</t>
    </r>
  </si>
  <si>
    <r>
      <rPr>
        <sz val="5"/>
        <rFont val="Arial MT"/>
        <family val="2"/>
      </rPr>
      <t>1,0000</t>
    </r>
  </si>
  <si>
    <r>
      <rPr>
        <sz val="5"/>
        <rFont val="Arial MT"/>
        <family val="2"/>
      </rPr>
      <t>Soldadura, limpiador y tornillos</t>
    </r>
  </si>
  <si>
    <r>
      <rPr>
        <sz val="5"/>
        <rFont val="Arial MT"/>
        <family val="2"/>
      </rPr>
      <t>Grava seleccionada y redondeada n° 2 1/2" especial para pozos</t>
    </r>
  </si>
  <si>
    <r>
      <rPr>
        <sz val="5"/>
        <rFont val="Arial MT"/>
        <family val="2"/>
      </rPr>
      <t>0,1135</t>
    </r>
  </si>
  <si>
    <r>
      <rPr>
        <sz val="5"/>
        <rFont val="Arial MT"/>
        <family val="2"/>
      </rPr>
      <t>Tubo engravillador de 3" de diametro</t>
    </r>
  </si>
  <si>
    <r>
      <rPr>
        <b/>
        <sz val="5"/>
        <rFont val="Arial"/>
        <family val="2"/>
      </rPr>
      <t>402.922,00</t>
    </r>
  </si>
  <si>
    <r>
      <rPr>
        <sz val="4.5"/>
        <rFont val="Times New Roman"/>
        <family val="1"/>
      </rPr>
      <t>Adecuacion del area deperforacion, piscinas y canales de lodos de perforacion.</t>
    </r>
  </si>
  <si>
    <r>
      <rPr>
        <sz val="5"/>
        <rFont val="Arial MT"/>
        <family val="2"/>
      </rPr>
      <t>$       1.400.000</t>
    </r>
  </si>
  <si>
    <r>
      <rPr>
        <sz val="4.5"/>
        <rFont val="Times New Roman"/>
        <family val="1"/>
      </rPr>
      <t>Perforacion exploratoria en diametro de 6 1/2" con toma de muestras metro a metro, su descripcion litologica y ratas de infiltracion</t>
    </r>
  </si>
  <si>
    <r>
      <rPr>
        <sz val="4.5"/>
        <rFont val="Times New Roman"/>
        <family val="1"/>
      </rPr>
      <t>Ampliacion del pozo a 18" de diametro</t>
    </r>
  </si>
  <si>
    <r>
      <rPr>
        <sz val="4.5"/>
        <rFont val="Times New Roman"/>
        <family val="1"/>
      </rPr>
      <t>Instalacion de tuberias, filtros DE 10" y empaquetamiento gravilla</t>
    </r>
  </si>
  <si>
    <r>
      <rPr>
        <sz val="4.5"/>
        <rFont val="Times New Roman"/>
        <family val="1"/>
      </rPr>
      <t>Lavado y desarrollo del pozo</t>
    </r>
  </si>
  <si>
    <r>
      <rPr>
        <sz val="5"/>
        <rFont val="Arial MT"/>
        <family val="2"/>
      </rPr>
      <t>$       6.000.000</t>
    </r>
  </si>
  <si>
    <r>
      <rPr>
        <sz val="4.5"/>
        <rFont val="Times New Roman"/>
        <family val="1"/>
      </rPr>
      <t>Sello sanitario</t>
    </r>
  </si>
  <si>
    <r>
      <rPr>
        <sz val="5"/>
        <rFont val="Arial MT"/>
        <family val="2"/>
      </rPr>
      <t>$       1.800.000</t>
    </r>
  </si>
  <si>
    <r>
      <rPr>
        <b/>
        <sz val="5"/>
        <rFont val="Arial"/>
        <family val="2"/>
      </rPr>
      <t>1.772.000,00</t>
    </r>
  </si>
  <si>
    <r>
      <rPr>
        <sz val="5"/>
        <rFont val="Arial MT"/>
        <family val="2"/>
      </rPr>
      <t>0,027</t>
    </r>
  </si>
  <si>
    <r>
      <rPr>
        <sz val="5"/>
        <rFont val="Arial MT"/>
        <family val="2"/>
      </rPr>
      <t>81.000,00</t>
    </r>
  </si>
  <si>
    <r>
      <rPr>
        <sz val="5"/>
        <rFont val="Arial MT"/>
        <family val="2"/>
      </rPr>
      <t>$       2.000.000</t>
    </r>
  </si>
  <si>
    <r>
      <rPr>
        <sz val="5"/>
        <rFont val="Arial MT"/>
        <family val="2"/>
      </rPr>
      <t>0,2000</t>
    </r>
  </si>
  <si>
    <r>
      <rPr>
        <sz val="5"/>
        <rFont val="Arial MT"/>
        <family val="2"/>
      </rPr>
      <t>400.000,00</t>
    </r>
  </si>
  <si>
    <r>
      <rPr>
        <b/>
        <sz val="5"/>
        <rFont val="Arial"/>
        <family val="2"/>
      </rPr>
      <t>481.000,00</t>
    </r>
  </si>
  <si>
    <r>
      <rPr>
        <b/>
        <sz val="5"/>
        <rFont val="Arial"/>
        <family val="2"/>
      </rPr>
      <t>3.232.522,00</t>
    </r>
  </si>
  <si>
    <r>
      <rPr>
        <sz val="6.5"/>
        <rFont val="Arial MT"/>
        <family val="2"/>
      </rPr>
      <t xml:space="preserve">Transporte, instalación y puesta en funcionamiento de bomba sumergible tipo lapicero para pozo
</t>
    </r>
    <r>
      <rPr>
        <sz val="6.5"/>
        <rFont val="Arial MT"/>
        <family val="2"/>
      </rPr>
      <t>profundo CDT = 150 mca Q = 33,6 m 3/h . Incluye tablero de fuerza y control, accesorios de instalación electrica e hidraúlica.</t>
    </r>
  </si>
  <si>
    <r>
      <rPr>
        <sz val="5"/>
        <rFont val="Arial MT"/>
        <family val="2"/>
      </rPr>
      <t>Precio Unitario Hora</t>
    </r>
  </si>
  <si>
    <r>
      <rPr>
        <sz val="5"/>
        <rFont val="Arial MT"/>
        <family val="2"/>
      </rPr>
      <t>$        2.880.000</t>
    </r>
  </si>
  <si>
    <r>
      <rPr>
        <b/>
        <sz val="5"/>
        <rFont val="Arial"/>
        <family val="2"/>
      </rPr>
      <t>144.000,00</t>
    </r>
  </si>
  <si>
    <r>
      <rPr>
        <sz val="5"/>
        <rFont val="Arial MT"/>
        <family val="2"/>
      </rPr>
      <t>Cableado encauchetado 4x4</t>
    </r>
  </si>
  <si>
    <r>
      <rPr>
        <sz val="5"/>
        <rFont val="Arial MT"/>
        <family val="2"/>
      </rPr>
      <t>65,0000</t>
    </r>
  </si>
  <si>
    <r>
      <rPr>
        <sz val="5"/>
        <rFont val="Arial MT"/>
        <family val="2"/>
      </rPr>
      <t>$       3.874.910</t>
    </r>
  </si>
  <si>
    <r>
      <rPr>
        <sz val="5"/>
        <rFont val="Arial MT"/>
        <family val="2"/>
      </rPr>
      <t>Manometro con glicerina 0-300 PSI</t>
    </r>
  </si>
  <si>
    <r>
      <rPr>
        <sz val="5"/>
        <rFont val="Arial MT"/>
        <family val="2"/>
      </rPr>
      <t>3,0000</t>
    </r>
  </si>
  <si>
    <r>
      <rPr>
        <sz val="5"/>
        <rFont val="Arial MT"/>
        <family val="2"/>
      </rPr>
      <t>Flanche y portaflanche PEAD 2"</t>
    </r>
  </si>
  <si>
    <r>
      <rPr>
        <sz val="5"/>
        <rFont val="Arial MT"/>
        <family val="2"/>
      </rPr>
      <t>4,0000</t>
    </r>
  </si>
  <si>
    <r>
      <rPr>
        <sz val="5"/>
        <rFont val="Arial MT"/>
        <family val="2"/>
      </rPr>
      <t>Tornillo acero inoxidable 5/8 " x 3 1/2" con turca y doble arandela</t>
    </r>
  </si>
  <si>
    <r>
      <rPr>
        <sz val="5"/>
        <rFont val="Arial MT"/>
        <family val="2"/>
      </rPr>
      <t>32,0000</t>
    </r>
  </si>
  <si>
    <r>
      <rPr>
        <sz val="5"/>
        <rFont val="Arial MT"/>
        <family val="2"/>
      </rPr>
      <t>Valvula de compuerta vastago ascendente 2"</t>
    </r>
  </si>
  <si>
    <r>
      <rPr>
        <sz val="5"/>
        <rFont val="Arial MT"/>
        <family val="2"/>
      </rPr>
      <t>Tuberia 3" PEAD PN10 para instalar a la descarga de la bomba con acople a bomba</t>
    </r>
  </si>
  <si>
    <r>
      <rPr>
        <sz val="5"/>
        <rFont val="Arial MT"/>
        <family val="2"/>
      </rPr>
      <t>$       1.860.489</t>
    </r>
  </si>
  <si>
    <r>
      <rPr>
        <sz val="5"/>
        <rFont val="Arial MT"/>
        <family val="2"/>
      </rPr>
      <t>Tuberia 2" PEAD PN10 para instalar a la descarga de la bomba con acople a bomba</t>
    </r>
  </si>
  <si>
    <r>
      <rPr>
        <sz val="5"/>
        <rFont val="Arial MT"/>
        <family val="2"/>
      </rPr>
      <t>$       1.291.966</t>
    </r>
  </si>
  <si>
    <r>
      <rPr>
        <sz val="5"/>
        <rFont val="Arial MT"/>
        <family val="2"/>
      </rPr>
      <t>Cheque antigolpede ariete - hierro ductil 2"</t>
    </r>
  </si>
  <si>
    <r>
      <rPr>
        <sz val="5"/>
        <rFont val="Arial MT"/>
        <family val="2"/>
      </rPr>
      <t>Cuerda linea marina de seguridad para bomba</t>
    </r>
  </si>
  <si>
    <r>
      <rPr>
        <sz val="5"/>
        <rFont val="Arial MT"/>
        <family val="2"/>
      </rPr>
      <t>100,0000</t>
    </r>
  </si>
  <si>
    <r>
      <rPr>
        <sz val="5"/>
        <rFont val="Arial MT"/>
        <family val="2"/>
      </rPr>
      <t>$       5.900.000</t>
    </r>
  </si>
  <si>
    <r>
      <rPr>
        <sz val="5"/>
        <rFont val="Arial MT"/>
        <family val="2"/>
      </rPr>
      <t>Sensor de nivel de agua para 100m 4 20mA para pozo profundo</t>
    </r>
  </si>
  <si>
    <r>
      <rPr>
        <sz val="5"/>
        <rFont val="Arial MT"/>
        <family val="2"/>
      </rPr>
      <t>Codo 90 PEAD PN10 3"</t>
    </r>
  </si>
  <si>
    <r>
      <rPr>
        <sz val="5"/>
        <rFont val="Arial MT"/>
        <family val="2"/>
      </rPr>
      <t>Codo 90 PEAD PN10 2"</t>
    </r>
  </si>
  <si>
    <r>
      <rPr>
        <sz val="5"/>
        <rFont val="Times New Roman"/>
        <family val="1"/>
      </rPr>
      <t>UN</t>
    </r>
  </si>
  <si>
    <r>
      <rPr>
        <sz val="5"/>
        <rFont val="Arial MT"/>
        <family val="2"/>
      </rPr>
      <t>$       1.200.000</t>
    </r>
  </si>
  <si>
    <r>
      <rPr>
        <b/>
        <sz val="5"/>
        <rFont val="Arial"/>
        <family val="2"/>
      </rPr>
      <t>16.960.034,00</t>
    </r>
  </si>
  <si>
    <r>
      <rPr>
        <sz val="4.5"/>
        <rFont val="Times New Roman"/>
        <family val="1"/>
      </rPr>
      <t>Cuadrilla especializada</t>
    </r>
  </si>
  <si>
    <r>
      <rPr>
        <sz val="5"/>
        <rFont val="Arial MT"/>
        <family val="2"/>
      </rPr>
      <t>24,00</t>
    </r>
  </si>
  <si>
    <r>
      <rPr>
        <sz val="5"/>
        <rFont val="Arial MT"/>
        <family val="2"/>
      </rPr>
      <t>$                                    2.880.000</t>
    </r>
  </si>
  <si>
    <r>
      <rPr>
        <b/>
        <sz val="5"/>
        <rFont val="Arial"/>
        <family val="2"/>
      </rPr>
      <t>2.880.000,00</t>
    </r>
  </si>
  <si>
    <r>
      <rPr>
        <sz val="5"/>
        <rFont val="Arial MT"/>
        <family val="2"/>
      </rPr>
      <t>0,610</t>
    </r>
  </si>
  <si>
    <r>
      <rPr>
        <sz val="5"/>
        <rFont val="Arial MT"/>
        <family val="2"/>
      </rPr>
      <t>1.830.000,00</t>
    </r>
  </si>
  <si>
    <r>
      <rPr>
        <sz val="5"/>
        <rFont val="Arial MT"/>
        <family val="2"/>
      </rPr>
      <t>0,5000</t>
    </r>
  </si>
  <si>
    <r>
      <rPr>
        <sz val="5"/>
        <rFont val="Arial MT"/>
        <family val="2"/>
      </rPr>
      <t>1.000.000,00</t>
    </r>
  </si>
  <si>
    <r>
      <rPr>
        <b/>
        <sz val="5"/>
        <rFont val="Arial"/>
        <family val="2"/>
      </rPr>
      <t>2.830.000,00</t>
    </r>
  </si>
  <si>
    <r>
      <rPr>
        <b/>
        <sz val="5"/>
        <rFont val="Arial"/>
        <family val="2"/>
      </rPr>
      <t>22.814.034,00</t>
    </r>
  </si>
  <si>
    <r>
      <rPr>
        <sz val="5"/>
        <rFont val="Arial MT"/>
        <family val="2"/>
      </rPr>
      <t>ITEM</t>
    </r>
  </si>
  <si>
    <r>
      <rPr>
        <sz val="5"/>
        <rFont val="Arial MT"/>
        <family val="2"/>
      </rPr>
      <t>:</t>
    </r>
  </si>
  <si>
    <r>
      <rPr>
        <sz val="6.5"/>
        <rFont val="Arial MT"/>
        <family val="2"/>
      </rPr>
      <t>Transporte e instalación de manguera PEAD de 4"</t>
    </r>
  </si>
  <si>
    <r>
      <rPr>
        <sz val="5"/>
        <rFont val="Arial MT"/>
        <family val="2"/>
      </rPr>
      <t>0,050</t>
    </r>
  </si>
  <si>
    <r>
      <rPr>
        <sz val="5"/>
        <rFont val="Arial MT"/>
        <family val="2"/>
      </rPr>
      <t>Equipo de termofusion</t>
    </r>
  </si>
  <si>
    <r>
      <rPr>
        <b/>
        <sz val="5"/>
        <rFont val="Arial"/>
        <family val="2"/>
      </rPr>
      <t>14.347,00</t>
    </r>
  </si>
  <si>
    <r>
      <rPr>
        <sz val="5"/>
        <rFont val="Arial MT"/>
        <family val="2"/>
      </rPr>
      <t>Tuberia PEAD 4" PN 16</t>
    </r>
  </si>
  <si>
    <r>
      <rPr>
        <b/>
        <sz val="5"/>
        <rFont val="Arial"/>
        <family val="2"/>
      </rPr>
      <t>64.531,35</t>
    </r>
  </si>
  <si>
    <r>
      <rPr>
        <sz val="5"/>
        <rFont val="Arial MT"/>
        <family val="2"/>
      </rPr>
      <t>Cudrilla tipo BB plomero</t>
    </r>
  </si>
  <si>
    <r>
      <rPr>
        <b/>
        <sz val="5"/>
        <rFont val="Arial"/>
        <family val="2"/>
      </rPr>
      <t>24.431,63</t>
    </r>
  </si>
  <si>
    <r>
      <rPr>
        <sz val="5"/>
        <rFont val="Arial MT"/>
        <family val="2"/>
      </rPr>
      <t>0,004</t>
    </r>
  </si>
  <si>
    <r>
      <rPr>
        <sz val="5"/>
        <rFont val="Arial MT"/>
        <family val="2"/>
      </rPr>
      <t>10.500,00</t>
    </r>
  </si>
  <si>
    <r>
      <rPr>
        <b/>
        <sz val="5"/>
        <rFont val="Arial"/>
        <family val="2"/>
      </rPr>
      <t>10.500,00</t>
    </r>
  </si>
  <si>
    <r>
      <rPr>
        <b/>
        <sz val="5"/>
        <rFont val="Arial"/>
        <family val="2"/>
      </rPr>
      <t>113.810,00</t>
    </r>
  </si>
  <si>
    <r>
      <rPr>
        <sz val="7"/>
        <rFont val="Arial MT"/>
        <family val="2"/>
      </rPr>
      <t>Ensamble, transporte e instalación de tablero con variador de velocidad para bomba de baja</t>
    </r>
  </si>
  <si>
    <r>
      <rPr>
        <sz val="5.5"/>
        <rFont val="Arial MT"/>
        <family val="2"/>
      </rPr>
      <t>Cofre metálico de 70Al x 60An x 30Fon cm</t>
    </r>
  </si>
  <si>
    <r>
      <rPr>
        <sz val="5.5"/>
        <rFont val="Arial MT"/>
        <family val="2"/>
      </rPr>
      <t>$       988.850,00</t>
    </r>
  </si>
  <si>
    <r>
      <rPr>
        <sz val="5.5"/>
        <rFont val="Arial MT"/>
        <family val="2"/>
      </rPr>
      <t>Breaker tripolar industrial 3 x 75 A LG</t>
    </r>
  </si>
  <si>
    <r>
      <rPr>
        <sz val="5.5"/>
        <rFont val="Arial MT"/>
        <family val="2"/>
      </rPr>
      <t>$       199.661,50</t>
    </r>
  </si>
  <si>
    <r>
      <rPr>
        <sz val="5.5"/>
        <rFont val="Arial MT"/>
        <family val="2"/>
      </rPr>
      <t>Minibreaker 2 x 2 amperios</t>
    </r>
  </si>
  <si>
    <r>
      <rPr>
        <sz val="5.5"/>
        <rFont val="Arial MT"/>
        <family val="2"/>
      </rPr>
      <t>$       862.155,00</t>
    </r>
  </si>
  <si>
    <r>
      <rPr>
        <sz val="5.5"/>
        <rFont val="Arial MT"/>
        <family val="2"/>
      </rPr>
      <t>Selector tres posiciones 22mm</t>
    </r>
  </si>
  <si>
    <r>
      <rPr>
        <sz val="5.5"/>
        <rFont val="Arial MT"/>
        <family val="2"/>
      </rPr>
      <t>$         92.641,50</t>
    </r>
  </si>
  <si>
    <r>
      <rPr>
        <sz val="5.5"/>
        <rFont val="Arial MT"/>
        <family val="2"/>
      </rPr>
      <t>Lámpara roja 22mm</t>
    </r>
  </si>
  <si>
    <r>
      <rPr>
        <sz val="5.5"/>
        <rFont val="Arial MT"/>
        <family val="2"/>
      </rPr>
      <t>$         87.822,00</t>
    </r>
  </si>
  <si>
    <r>
      <rPr>
        <sz val="5.5"/>
        <rFont val="Arial MT"/>
        <family val="2"/>
      </rPr>
      <t>Lámpara verde 22mm</t>
    </r>
  </si>
  <si>
    <r>
      <rPr>
        <sz val="5.5"/>
        <rFont val="Arial MT"/>
        <family val="2"/>
      </rPr>
      <t>Cableado y regletas</t>
    </r>
  </si>
  <si>
    <r>
      <rPr>
        <sz val="5.5"/>
        <rFont val="Arial MT"/>
        <family val="2"/>
      </rPr>
      <t>$       102.780,00</t>
    </r>
  </si>
  <si>
    <r>
      <rPr>
        <sz val="5.5"/>
        <rFont val="Arial MT"/>
        <family val="2"/>
      </rPr>
      <t>Borneras</t>
    </r>
  </si>
  <si>
    <r>
      <rPr>
        <sz val="5.5"/>
        <rFont val="Arial MT"/>
        <family val="2"/>
      </rPr>
      <t>$         23.625,00</t>
    </r>
  </si>
  <si>
    <r>
      <rPr>
        <b/>
        <sz val="5.5"/>
        <rFont val="Arial"/>
        <family val="2"/>
      </rPr>
      <t>2.445.357,00</t>
    </r>
  </si>
  <si>
    <r>
      <rPr>
        <sz val="5"/>
        <rFont val="Times New Roman"/>
        <family val="1"/>
      </rPr>
      <t>Cuadrilla especializada</t>
    </r>
  </si>
  <si>
    <r>
      <rPr>
        <sz val="5.5"/>
        <rFont val="Arial MT"/>
        <family val="2"/>
      </rPr>
      <t>0,160</t>
    </r>
  </si>
  <si>
    <r>
      <rPr>
        <sz val="5.5"/>
        <rFont val="Arial MT"/>
        <family val="2"/>
      </rPr>
      <t>480.000,00</t>
    </r>
  </si>
  <si>
    <r>
      <rPr>
        <sz val="5.5"/>
        <rFont val="Arial MT"/>
        <family val="2"/>
      </rPr>
      <t>0,2500</t>
    </r>
  </si>
  <si>
    <r>
      <rPr>
        <sz val="5.5"/>
        <rFont val="Arial MT"/>
        <family val="2"/>
      </rPr>
      <t>500.000,00</t>
    </r>
  </si>
  <si>
    <r>
      <rPr>
        <b/>
        <sz val="5.5"/>
        <rFont val="Arial"/>
        <family val="2"/>
      </rPr>
      <t>980.000,00</t>
    </r>
  </si>
  <si>
    <r>
      <rPr>
        <b/>
        <sz val="5.5"/>
        <rFont val="Arial"/>
        <family val="2"/>
      </rPr>
      <t>3.929.357,00</t>
    </r>
  </si>
  <si>
    <r>
      <rPr>
        <sz val="7"/>
        <rFont val="Arial MT"/>
        <family val="2"/>
      </rPr>
      <t>Ensamble, transporte e instalación de tablero de fuerza y control para 3 bombas de 5 HP</t>
    </r>
  </si>
  <si>
    <r>
      <rPr>
        <sz val="5.5"/>
        <rFont val="Arial MT"/>
        <family val="2"/>
      </rPr>
      <t>Cofre metálico de 60Al x 40An x 25Fon cm</t>
    </r>
  </si>
  <si>
    <r>
      <rPr>
        <sz val="5.5"/>
        <rFont val="Arial MT"/>
        <family val="2"/>
      </rPr>
      <t>716.677,50</t>
    </r>
  </si>
  <si>
    <r>
      <rPr>
        <sz val="5.5"/>
        <rFont val="Arial MT"/>
        <family val="2"/>
      </rPr>
      <t>199.661,50</t>
    </r>
  </si>
  <si>
    <r>
      <rPr>
        <sz val="5.5"/>
        <rFont val="Arial MT"/>
        <family val="2"/>
      </rPr>
      <t>Breaker tripolar industrial 3 x 30 A LG</t>
    </r>
  </si>
  <si>
    <r>
      <rPr>
        <sz val="5.5"/>
        <rFont val="Arial MT"/>
        <family val="2"/>
      </rPr>
      <t>161.859,50</t>
    </r>
  </si>
  <si>
    <r>
      <rPr>
        <sz val="5.5"/>
        <rFont val="Arial MT"/>
        <family val="2"/>
      </rPr>
      <t>92.641,50</t>
    </r>
  </si>
  <si>
    <r>
      <rPr>
        <sz val="5.5"/>
        <rFont val="Arial MT"/>
        <family val="2"/>
      </rPr>
      <t>87.822,00</t>
    </r>
  </si>
  <si>
    <r>
      <rPr>
        <sz val="5.5"/>
        <rFont val="Arial MT"/>
        <family val="2"/>
      </rPr>
      <t>102.780,00</t>
    </r>
  </si>
  <si>
    <r>
      <rPr>
        <sz val="5.5"/>
        <rFont val="Arial MT"/>
        <family val="2"/>
      </rPr>
      <t>15.750,00</t>
    </r>
  </si>
  <si>
    <r>
      <rPr>
        <b/>
        <sz val="5.5"/>
        <rFont val="Arial"/>
        <family val="2"/>
      </rPr>
      <t>1.465.014,00</t>
    </r>
  </si>
  <si>
    <r>
      <rPr>
        <sz val="5.5"/>
        <rFont val="Arial MT"/>
        <family val="2"/>
      </rPr>
      <t>0,095</t>
    </r>
  </si>
  <si>
    <r>
      <rPr>
        <sz val="5.5"/>
        <rFont val="Arial MT"/>
        <family val="2"/>
      </rPr>
      <t>285.000,00</t>
    </r>
  </si>
  <si>
    <r>
      <rPr>
        <b/>
        <sz val="5.5"/>
        <rFont val="Arial"/>
        <family val="2"/>
      </rPr>
      <t>785.000,00</t>
    </r>
  </si>
  <si>
    <r>
      <rPr>
        <b/>
        <sz val="5.5"/>
        <rFont val="Arial"/>
        <family val="2"/>
      </rPr>
      <t>2.754.014,00</t>
    </r>
  </si>
  <si>
    <r>
      <rPr>
        <sz val="6"/>
        <rFont val="Arial MT"/>
        <family val="2"/>
      </rPr>
      <t>Fabricación, transporte e instalación de tanque en fibra de vidrio PRFV de 100 m3</t>
    </r>
  </si>
  <si>
    <r>
      <rPr>
        <sz val="5"/>
        <rFont val="Arial MT"/>
        <family val="2"/>
      </rPr>
      <t>Herramienta menor</t>
    </r>
  </si>
  <si>
    <r>
      <rPr>
        <sz val="5"/>
        <rFont val="Arial MT"/>
        <family val="2"/>
      </rPr>
      <t>$                             -</t>
    </r>
  </si>
  <si>
    <r>
      <rPr>
        <b/>
        <sz val="5"/>
        <rFont val="Arial"/>
        <family val="2"/>
      </rPr>
      <t>-</t>
    </r>
  </si>
  <si>
    <r>
      <rPr>
        <sz val="4"/>
        <rFont val="Times New Roman"/>
        <family val="1"/>
      </rPr>
      <t>Cuadrilla especializada</t>
    </r>
  </si>
  <si>
    <r>
      <rPr>
        <sz val="5"/>
        <rFont val="Arial MT"/>
        <family val="2"/>
      </rPr>
      <t>3,00</t>
    </r>
  </si>
  <si>
    <r>
      <rPr>
        <b/>
        <sz val="5"/>
        <rFont val="Arial"/>
        <family val="2"/>
      </rPr>
      <t>360.000,00</t>
    </r>
  </si>
  <si>
    <r>
      <rPr>
        <sz val="5"/>
        <rFont val="Arial MT"/>
        <family val="2"/>
      </rPr>
      <t>$         2.000.000</t>
    </r>
  </si>
  <si>
    <r>
      <rPr>
        <b/>
        <sz val="5"/>
        <rFont val="Arial"/>
        <family val="2"/>
      </rPr>
      <t>400.000,00</t>
    </r>
  </si>
  <si>
    <r>
      <rPr>
        <b/>
        <sz val="5"/>
        <rFont val="Arial"/>
        <family val="2"/>
      </rPr>
      <t>778.000,00</t>
    </r>
  </si>
  <si>
    <r>
      <rPr>
        <sz val="6.5"/>
        <rFont val="Arial MT"/>
        <family val="2"/>
      </rPr>
      <t>Transporte e instalación de bomba de baja CDT = 40 m.c.a., caudal = 13,62 l/s partes en contacto con agua en acero inoxidable 316</t>
    </r>
  </si>
  <si>
    <r>
      <rPr>
        <b/>
        <sz val="5"/>
        <rFont val="Arial"/>
        <family val="2"/>
      </rPr>
      <t>24.000,00</t>
    </r>
  </si>
  <si>
    <r>
      <rPr>
        <sz val="5"/>
        <rFont val="Arial MT"/>
        <family val="2"/>
      </rPr>
      <t>Tuberia PVCP 4" RDE 21</t>
    </r>
  </si>
  <si>
    <r>
      <rPr>
        <sz val="5"/>
        <rFont val="Arial MT"/>
        <family val="2"/>
      </rPr>
      <t>355.609,00</t>
    </r>
  </si>
  <si>
    <r>
      <rPr>
        <sz val="5"/>
        <rFont val="Arial MT"/>
        <family val="2"/>
      </rPr>
      <t>Tuberia PVCP 3" RDE 21</t>
    </r>
  </si>
  <si>
    <r>
      <rPr>
        <sz val="5"/>
        <rFont val="Arial MT"/>
        <family val="2"/>
      </rPr>
      <t>208.487,00</t>
    </r>
  </si>
  <si>
    <r>
      <rPr>
        <sz val="5"/>
        <rFont val="Arial MT"/>
        <family val="2"/>
      </rPr>
      <t>Valvula de compuerta vastago fijo 4"</t>
    </r>
  </si>
  <si>
    <r>
      <rPr>
        <sz val="5"/>
        <rFont val="Arial MT"/>
        <family val="2"/>
      </rPr>
      <t>$       1.230.800</t>
    </r>
  </si>
  <si>
    <r>
      <rPr>
        <sz val="5"/>
        <rFont val="Arial MT"/>
        <family val="2"/>
      </rPr>
      <t>1.230.800,00</t>
    </r>
  </si>
  <si>
    <r>
      <rPr>
        <sz val="5"/>
        <rFont val="Arial MT"/>
        <family val="2"/>
      </rPr>
      <t>Valvula de compuerta vastago fijo 3"</t>
    </r>
  </si>
  <si>
    <r>
      <rPr>
        <sz val="5"/>
        <rFont val="Arial MT"/>
        <family val="2"/>
      </rPr>
      <t>838.100,00</t>
    </r>
  </si>
  <si>
    <r>
      <rPr>
        <sz val="5"/>
        <rFont val="Arial MT"/>
        <family val="2"/>
      </rPr>
      <t>Brida para soldar PVC 2"</t>
    </r>
  </si>
  <si>
    <r>
      <rPr>
        <sz val="5"/>
        <rFont val="Arial MT"/>
        <family val="2"/>
      </rPr>
      <t>38.640,00</t>
    </r>
  </si>
  <si>
    <r>
      <rPr>
        <sz val="5"/>
        <rFont val="Arial MT"/>
        <family val="2"/>
      </rPr>
      <t>Brida para soldar PVC 2 1/2"</t>
    </r>
  </si>
  <si>
    <r>
      <rPr>
        <sz val="5"/>
        <rFont val="Arial MT"/>
        <family val="2"/>
      </rPr>
      <t>40.574,00</t>
    </r>
  </si>
  <si>
    <r>
      <rPr>
        <sz val="5"/>
        <rFont val="Arial MT"/>
        <family val="2"/>
      </rPr>
      <t>Tornillo 5/8" x 6" con tuerca y doble arandela acero inox.</t>
    </r>
  </si>
  <si>
    <r>
      <rPr>
        <sz val="5"/>
        <rFont val="Arial MT"/>
        <family val="2"/>
      </rPr>
      <t>486.400,00</t>
    </r>
  </si>
  <si>
    <r>
      <rPr>
        <sz val="5"/>
        <rFont val="Arial MT"/>
        <family val="2"/>
      </rPr>
      <t>Reduccion concentrica PVC 2"X3"</t>
    </r>
  </si>
  <si>
    <r>
      <rPr>
        <sz val="5"/>
        <rFont val="Arial MT"/>
        <family val="2"/>
      </rPr>
      <t>80.355,00</t>
    </r>
  </si>
  <si>
    <r>
      <rPr>
        <sz val="5"/>
        <rFont val="Arial MT"/>
        <family val="2"/>
      </rPr>
      <t>Reduccion excentirca PVC 2 1/2" x 3"</t>
    </r>
  </si>
  <si>
    <r>
      <rPr>
        <sz val="5"/>
        <rFont val="Arial MT"/>
        <family val="2"/>
      </rPr>
      <t>78.187,00</t>
    </r>
  </si>
  <si>
    <r>
      <rPr>
        <sz val="5"/>
        <rFont val="Arial MT"/>
        <family val="2"/>
      </rPr>
      <t>Union macho roscada PVC 3"</t>
    </r>
  </si>
  <si>
    <r>
      <rPr>
        <sz val="5"/>
        <rFont val="Arial MT"/>
        <family val="2"/>
      </rPr>
      <t>21.475,00</t>
    </r>
  </si>
  <si>
    <r>
      <rPr>
        <sz val="5"/>
        <rFont val="Arial MT"/>
        <family val="2"/>
      </rPr>
      <t>Codo 90 4" PVC</t>
    </r>
  </si>
  <si>
    <r>
      <rPr>
        <sz val="5"/>
        <rFont val="Arial MT"/>
        <family val="2"/>
      </rPr>
      <t>265.287,00</t>
    </r>
  </si>
  <si>
    <r>
      <rPr>
        <sz val="5"/>
        <rFont val="Arial MT"/>
        <family val="2"/>
      </rPr>
      <t>Codo 90 3" PVC</t>
    </r>
  </si>
  <si>
    <r>
      <rPr>
        <sz val="5"/>
        <rFont val="Arial MT"/>
        <family val="2"/>
      </rPr>
      <t>163.044,00</t>
    </r>
  </si>
  <si>
    <r>
      <rPr>
        <sz val="5"/>
        <rFont val="Arial MT"/>
        <family val="2"/>
      </rPr>
      <t>Cheque cortina roscado 3"</t>
    </r>
  </si>
  <si>
    <r>
      <rPr>
        <sz val="5"/>
        <rFont val="Arial MT"/>
        <family val="2"/>
      </rPr>
      <t>$       1.457.126</t>
    </r>
  </si>
  <si>
    <r>
      <rPr>
        <sz val="5"/>
        <rFont val="Arial MT"/>
        <family val="2"/>
      </rPr>
      <t>1.457.125,71</t>
    </r>
  </si>
  <si>
    <r>
      <rPr>
        <b/>
        <sz val="5"/>
        <rFont val="Arial"/>
        <family val="2"/>
      </rPr>
      <t>5.264.084,00</t>
    </r>
  </si>
  <si>
    <r>
      <rPr>
        <b/>
        <sz val="5"/>
        <rFont val="Arial"/>
        <family val="2"/>
      </rPr>
      <t>480.000,00</t>
    </r>
  </si>
  <si>
    <r>
      <rPr>
        <b/>
        <sz val="5"/>
        <rFont val="Arial"/>
        <family val="2"/>
      </rPr>
      <t>6.168.084,00</t>
    </r>
  </si>
  <si>
    <r>
      <rPr>
        <sz val="7"/>
        <rFont val="Arial MT"/>
        <family val="2"/>
      </rPr>
      <t xml:space="preserve">Transporte e instalación de filtro desferrizador de 48" X 72". Incluye válvula, accesorios y lechos
</t>
    </r>
    <r>
      <rPr>
        <sz val="7"/>
        <rFont val="Arial MT"/>
        <family val="2"/>
      </rPr>
      <t>filtrantes</t>
    </r>
  </si>
  <si>
    <r>
      <rPr>
        <sz val="5.5"/>
        <rFont val="Arial MT"/>
        <family val="2"/>
      </rPr>
      <t>Distribuidor superior roscado</t>
    </r>
  </si>
  <si>
    <r>
      <rPr>
        <sz val="5.5"/>
        <rFont val="Arial MT"/>
        <family val="2"/>
      </rPr>
      <t>554.666,00</t>
    </r>
  </si>
  <si>
    <r>
      <rPr>
        <sz val="5.5"/>
        <rFont val="Arial MT"/>
        <family val="2"/>
      </rPr>
      <t>Distribuidor inferior roscado</t>
    </r>
  </si>
  <si>
    <r>
      <rPr>
        <sz val="5.5"/>
        <rFont val="Arial MT"/>
        <family val="2"/>
      </rPr>
      <t>758.900,00</t>
    </r>
  </si>
  <si>
    <r>
      <rPr>
        <sz val="5.5"/>
        <rFont val="Arial MT"/>
        <family val="2"/>
      </rPr>
      <t>Presión de trabajo: 15 - 230 PSI</t>
    </r>
  </si>
  <si>
    <r>
      <rPr>
        <sz val="5.5"/>
        <rFont val="Arial MT"/>
        <family val="2"/>
      </rPr>
      <t>333.200,00</t>
    </r>
  </si>
  <si>
    <r>
      <rPr>
        <sz val="5.5"/>
        <rFont val="Arial MT"/>
        <family val="2"/>
      </rPr>
      <t>Zeolita modificada para retencion de hierro</t>
    </r>
  </si>
  <si>
    <r>
      <rPr>
        <sz val="5.5"/>
        <rFont val="Arial MT"/>
        <family val="2"/>
      </rPr>
      <t>22.500.000,00</t>
    </r>
  </si>
  <si>
    <r>
      <rPr>
        <sz val="5.5"/>
        <rFont val="Arial MT"/>
        <family val="2"/>
      </rPr>
      <t>Arena de diferente granulometría bulto x 50 Kg</t>
    </r>
  </si>
  <si>
    <r>
      <rPr>
        <sz val="5.5"/>
        <rFont val="Arial MT"/>
        <family val="2"/>
      </rPr>
      <t>1.650.000,00</t>
    </r>
  </si>
  <si>
    <r>
      <rPr>
        <sz val="5.5"/>
        <rFont val="Arial MT"/>
        <family val="2"/>
      </rPr>
      <t>Valvula mariposa 3" bridada</t>
    </r>
  </si>
  <si>
    <r>
      <rPr>
        <sz val="5.5"/>
        <rFont val="Arial MT"/>
        <family val="2"/>
      </rPr>
      <t>2.329.000,00</t>
    </r>
  </si>
  <si>
    <r>
      <rPr>
        <sz val="5.5"/>
        <rFont val="Arial MT"/>
        <family val="2"/>
      </rPr>
      <t>Brida para soldar PVC 3"</t>
    </r>
  </si>
  <si>
    <r>
      <rPr>
        <sz val="5.5"/>
        <rFont val="Arial MT"/>
        <family val="2"/>
      </rPr>
      <t>788.800,00</t>
    </r>
  </si>
  <si>
    <r>
      <rPr>
        <sz val="5.5"/>
        <rFont val="Arial MT"/>
        <family val="2"/>
      </rPr>
      <t>Tornillo 5/8" x 6" con tuerca y doble arandela acero inox</t>
    </r>
  </si>
  <si>
    <r>
      <rPr>
        <sz val="5.5"/>
        <rFont val="Arial MT"/>
        <family val="2"/>
      </rPr>
      <t>1.216.000,00</t>
    </r>
  </si>
  <si>
    <r>
      <rPr>
        <sz val="5.5"/>
        <rFont val="Arial MT"/>
        <family val="2"/>
      </rPr>
      <t>Codo 90 PVC 3"</t>
    </r>
  </si>
  <si>
    <r>
      <rPr>
        <sz val="5.5"/>
        <rFont val="Arial MT"/>
        <family val="2"/>
      </rPr>
      <t>326.088,00</t>
    </r>
  </si>
  <si>
    <r>
      <rPr>
        <sz val="5.5"/>
        <rFont val="Arial MT"/>
        <family val="2"/>
      </rPr>
      <t>Tee PVC 3"</t>
    </r>
  </si>
  <si>
    <r>
      <rPr>
        <sz val="5.5"/>
        <rFont val="Arial MT"/>
        <family val="2"/>
      </rPr>
      <t>263.635,00</t>
    </r>
  </si>
  <si>
    <r>
      <rPr>
        <sz val="5.5"/>
        <rFont val="Arial MT"/>
        <family val="2"/>
      </rPr>
      <t>Tubería PVCP 3" - RDE 21</t>
    </r>
  </si>
  <si>
    <r>
      <rPr>
        <sz val="5.5"/>
        <rFont val="Arial MT"/>
        <family val="2"/>
      </rPr>
      <t>15,0</t>
    </r>
  </si>
  <si>
    <r>
      <rPr>
        <sz val="5.5"/>
        <rFont val="Arial MT"/>
        <family val="2"/>
      </rPr>
      <t>521.217,50</t>
    </r>
  </si>
  <si>
    <r>
      <rPr>
        <sz val="5.5"/>
        <rFont val="Arial MT"/>
        <family val="2"/>
      </rPr>
      <t>Manometro en glicerina de 0-100 psi</t>
    </r>
  </si>
  <si>
    <r>
      <rPr>
        <sz val="5.5"/>
        <rFont val="Arial MT"/>
        <family val="2"/>
      </rPr>
      <t>113.288,00</t>
    </r>
  </si>
  <si>
    <r>
      <rPr>
        <b/>
        <sz val="5.5"/>
        <rFont val="Arial"/>
        <family val="2"/>
      </rPr>
      <t>31.354.795,00</t>
    </r>
  </si>
  <si>
    <r>
      <rPr>
        <sz val="5.5"/>
        <rFont val="Arial MT"/>
        <family val="2"/>
      </rPr>
      <t>3.900.000,00</t>
    </r>
  </si>
  <si>
    <r>
      <rPr>
        <b/>
        <sz val="5.5"/>
        <rFont val="Arial"/>
        <family val="2"/>
      </rPr>
      <t>4.400.000,00</t>
    </r>
  </si>
  <si>
    <r>
      <rPr>
        <b/>
        <sz val="5.5"/>
        <rFont val="Arial"/>
        <family val="2"/>
      </rPr>
      <t>36.510.795,00</t>
    </r>
  </si>
  <si>
    <r>
      <rPr>
        <sz val="6.5"/>
        <rFont val="Arial MT"/>
        <family val="2"/>
      </rPr>
      <t xml:space="preserve">Transporte e instalación de filtro de carbón activado de 48" X 72". Incluye válvula, accesorios y lechos
</t>
    </r>
    <r>
      <rPr>
        <sz val="6.5"/>
        <rFont val="Arial MT"/>
        <family val="2"/>
      </rPr>
      <t>filtrantes</t>
    </r>
  </si>
  <si>
    <r>
      <rPr>
        <b/>
        <sz val="5"/>
        <rFont val="Arial"/>
        <family val="2"/>
      </rPr>
      <t>36.000,00</t>
    </r>
  </si>
  <si>
    <r>
      <rPr>
        <sz val="5"/>
        <rFont val="Arial MT"/>
        <family val="2"/>
      </rPr>
      <t>Distribuidor superior roscado</t>
    </r>
  </si>
  <si>
    <r>
      <rPr>
        <sz val="5"/>
        <rFont val="Arial MT"/>
        <family val="2"/>
      </rPr>
      <t>$           554.666,00</t>
    </r>
  </si>
  <si>
    <r>
      <rPr>
        <sz val="5"/>
        <rFont val="Arial MT"/>
        <family val="2"/>
      </rPr>
      <t>Distribuidor inferior roscado</t>
    </r>
  </si>
  <si>
    <r>
      <rPr>
        <sz val="5"/>
        <rFont val="Arial MT"/>
        <family val="2"/>
      </rPr>
      <t>$           758.900,00</t>
    </r>
  </si>
  <si>
    <r>
      <rPr>
        <sz val="5"/>
        <rFont val="Arial MT"/>
        <family val="2"/>
      </rPr>
      <t>Presión de trabajo: 15 - 230 PSI</t>
    </r>
  </si>
  <si>
    <r>
      <rPr>
        <sz val="5"/>
        <rFont val="Arial MT"/>
        <family val="2"/>
      </rPr>
      <t>$           333.200,00</t>
    </r>
  </si>
  <si>
    <r>
      <rPr>
        <sz val="5"/>
        <rFont val="Arial MT"/>
        <family val="2"/>
      </rPr>
      <t>Carbón activado</t>
    </r>
  </si>
  <si>
    <r>
      <rPr>
        <sz val="5"/>
        <rFont val="Arial MT"/>
        <family val="2"/>
      </rPr>
      <t>$        7.200.000,00</t>
    </r>
  </si>
  <si>
    <r>
      <rPr>
        <sz val="5"/>
        <rFont val="Arial MT"/>
        <family val="2"/>
      </rPr>
      <t>Arena de diferente granulometría bulto x 50 Kg</t>
    </r>
  </si>
  <si>
    <r>
      <rPr>
        <sz val="5"/>
        <rFont val="Arial MT"/>
        <family val="2"/>
      </rPr>
      <t>$        1.650.000,00</t>
    </r>
  </si>
  <si>
    <r>
      <rPr>
        <sz val="5"/>
        <rFont val="Arial MT"/>
        <family val="2"/>
      </rPr>
      <t>Valvula mariposa 3" bridada</t>
    </r>
  </si>
  <si>
    <r>
      <rPr>
        <sz val="5"/>
        <rFont val="Arial MT"/>
        <family val="2"/>
      </rPr>
      <t>$        2.329.000,00</t>
    </r>
  </si>
  <si>
    <r>
      <rPr>
        <sz val="5"/>
        <rFont val="Arial MT"/>
        <family val="2"/>
      </rPr>
      <t>Brida para soldar PVC 3"</t>
    </r>
  </si>
  <si>
    <r>
      <rPr>
        <sz val="5"/>
        <rFont val="Arial MT"/>
        <family val="2"/>
      </rPr>
      <t>$           788.800,00</t>
    </r>
  </si>
  <si>
    <r>
      <rPr>
        <sz val="5"/>
        <rFont val="Arial MT"/>
        <family val="2"/>
      </rPr>
      <t>Tornillo 5/8" x 6" con tuerca y doble arandela acero inox</t>
    </r>
  </si>
  <si>
    <r>
      <rPr>
        <sz val="5"/>
        <rFont val="Arial MT"/>
        <family val="2"/>
      </rPr>
      <t>$        1.216.000,00</t>
    </r>
  </si>
  <si>
    <r>
      <rPr>
        <sz val="5"/>
        <rFont val="Arial MT"/>
        <family val="2"/>
      </rPr>
      <t>Tubería PVCP 3" - RDE 21</t>
    </r>
  </si>
  <si>
    <r>
      <rPr>
        <sz val="5"/>
        <rFont val="Arial MT"/>
        <family val="2"/>
      </rPr>
      <t>15,0</t>
    </r>
  </si>
  <si>
    <r>
      <rPr>
        <sz val="5"/>
        <rFont val="Arial MT"/>
        <family val="2"/>
      </rPr>
      <t>$           521.217,50</t>
    </r>
  </si>
  <si>
    <r>
      <rPr>
        <sz val="5"/>
        <rFont val="Arial MT"/>
        <family val="2"/>
      </rPr>
      <t>Codo 90 PVC 3"</t>
    </r>
  </si>
  <si>
    <r>
      <rPr>
        <sz val="5"/>
        <rFont val="Arial MT"/>
        <family val="2"/>
      </rPr>
      <t>$           326.088,00</t>
    </r>
  </si>
  <si>
    <r>
      <rPr>
        <sz val="5"/>
        <rFont val="Arial MT"/>
        <family val="2"/>
      </rPr>
      <t>Tee PVC 3"</t>
    </r>
  </si>
  <si>
    <r>
      <rPr>
        <sz val="5"/>
        <rFont val="Arial MT"/>
        <family val="2"/>
      </rPr>
      <t>$           263.635,00</t>
    </r>
  </si>
  <si>
    <r>
      <rPr>
        <sz val="5"/>
        <rFont val="Arial MT"/>
        <family val="2"/>
      </rPr>
      <t>Manometro en glicerina de 0-100 psi</t>
    </r>
  </si>
  <si>
    <r>
      <rPr>
        <sz val="5"/>
        <rFont val="Arial MT"/>
        <family val="2"/>
      </rPr>
      <t>$           113.288,00</t>
    </r>
  </si>
  <si>
    <r>
      <rPr>
        <b/>
        <sz val="5"/>
        <rFont val="Arial"/>
        <family val="2"/>
      </rPr>
      <t>16.054.795,00</t>
    </r>
  </si>
  <si>
    <r>
      <rPr>
        <b/>
        <sz val="5"/>
        <rFont val="Arial"/>
        <family val="2"/>
      </rPr>
      <t>720.000,00</t>
    </r>
  </si>
  <si>
    <r>
      <rPr>
        <sz val="5"/>
        <rFont val="Arial MT"/>
        <family val="2"/>
      </rPr>
      <t>$          3.000.000</t>
    </r>
  </si>
  <si>
    <r>
      <rPr>
        <sz val="5"/>
        <rFont val="Arial MT"/>
        <family val="2"/>
      </rPr>
      <t>0,472</t>
    </r>
  </si>
  <si>
    <r>
      <rPr>
        <sz val="5"/>
        <rFont val="Arial MT"/>
        <family val="2"/>
      </rPr>
      <t>1.416.000,00</t>
    </r>
  </si>
  <si>
    <r>
      <rPr>
        <sz val="5"/>
        <rFont val="Arial MT"/>
        <family val="2"/>
      </rPr>
      <t>0,2500</t>
    </r>
  </si>
  <si>
    <r>
      <rPr>
        <sz val="5"/>
        <rFont val="Arial MT"/>
        <family val="2"/>
      </rPr>
      <t>500.000,00</t>
    </r>
  </si>
  <si>
    <r>
      <rPr>
        <b/>
        <sz val="5"/>
        <rFont val="Arial"/>
        <family val="2"/>
      </rPr>
      <t>1.916.000,00</t>
    </r>
  </si>
  <si>
    <r>
      <rPr>
        <b/>
        <sz val="5"/>
        <rFont val="Arial"/>
        <family val="2"/>
      </rPr>
      <t>18.726.795,00</t>
    </r>
  </si>
  <si>
    <r>
      <rPr>
        <sz val="7"/>
        <rFont val="Arial MT"/>
        <family val="2"/>
      </rPr>
      <t>Transporte e instalación de sistema de dosificación de químicos</t>
    </r>
  </si>
  <si>
    <r>
      <rPr>
        <sz val="5.5"/>
        <rFont val="Arial MT"/>
        <family val="2"/>
      </rPr>
      <t>Tanque de preparación de químicos 500 litros</t>
    </r>
  </si>
  <si>
    <r>
      <rPr>
        <sz val="5.5"/>
        <rFont val="Arial MT"/>
        <family val="2"/>
      </rPr>
      <t>780.000,00</t>
    </r>
  </si>
  <si>
    <r>
      <rPr>
        <b/>
        <sz val="5.5"/>
        <rFont val="Arial"/>
        <family val="2"/>
      </rPr>
      <t>780.000,00</t>
    </r>
  </si>
  <si>
    <r>
      <rPr>
        <b/>
        <sz val="5.5"/>
        <rFont val="Arial"/>
        <family val="2"/>
      </rPr>
      <t>240.000,00</t>
    </r>
  </si>
  <si>
    <r>
      <rPr>
        <sz val="5.5"/>
        <rFont val="Arial MT"/>
        <family val="2"/>
      </rPr>
      <t>0,052</t>
    </r>
  </si>
  <si>
    <r>
      <rPr>
        <sz val="5.5"/>
        <rFont val="Arial MT"/>
        <family val="2"/>
      </rPr>
      <t>156.000,00</t>
    </r>
  </si>
  <si>
    <r>
      <rPr>
        <sz val="5.5"/>
        <rFont val="Arial MT"/>
        <family val="2"/>
      </rPr>
      <t>0,2000</t>
    </r>
  </si>
  <si>
    <r>
      <rPr>
        <sz val="5.5"/>
        <rFont val="Arial MT"/>
        <family val="2"/>
      </rPr>
      <t>400.000,00</t>
    </r>
  </si>
  <si>
    <r>
      <rPr>
        <b/>
        <sz val="5.5"/>
        <rFont val="Arial"/>
        <family val="2"/>
      </rPr>
      <t>556.000,00</t>
    </r>
  </si>
  <si>
    <r>
      <rPr>
        <b/>
        <sz val="5.5"/>
        <rFont val="Arial"/>
        <family val="2"/>
      </rPr>
      <t>1.588.000,00</t>
    </r>
  </si>
  <si>
    <r>
      <rPr>
        <sz val="6.5"/>
        <rFont val="Arial MT"/>
        <family val="2"/>
      </rPr>
      <t>Transporte e instalación de sistema dosificación de Ozono</t>
    </r>
  </si>
  <si>
    <r>
      <rPr>
        <b/>
        <sz val="5.5"/>
        <rFont val="Arial"/>
        <family val="2"/>
      </rPr>
      <t>400.000,00</t>
    </r>
  </si>
  <si>
    <r>
      <rPr>
        <b/>
        <sz val="5.5"/>
        <rFont val="Arial"/>
        <family val="2"/>
      </rPr>
      <t>652.000,00</t>
    </r>
  </si>
  <si>
    <r>
      <rPr>
        <sz val="6"/>
        <rFont val="Arial MT"/>
        <family val="2"/>
      </rPr>
      <t>Transporte e instalación de tubería, valvulería y accesorios de instalación hidráulica</t>
    </r>
  </si>
  <si>
    <r>
      <rPr>
        <sz val="5"/>
        <rFont val="Arial MT"/>
        <family val="2"/>
      </rPr>
      <t>$         8.266.986</t>
    </r>
  </si>
  <si>
    <r>
      <rPr>
        <b/>
        <sz val="5"/>
        <rFont val="Arial"/>
        <family val="2"/>
      </rPr>
      <t>413.349,00</t>
    </r>
  </si>
  <si>
    <r>
      <rPr>
        <sz val="5"/>
        <rFont val="Arial MT"/>
        <family val="2"/>
      </rPr>
      <t>Brida PVC 6"</t>
    </r>
  </si>
  <si>
    <r>
      <rPr>
        <sz val="5"/>
        <rFont val="Arial MT"/>
        <family val="2"/>
      </rPr>
      <t>834.120,00</t>
    </r>
  </si>
  <si>
    <r>
      <rPr>
        <sz val="5"/>
        <rFont val="Arial MT"/>
        <family val="2"/>
      </rPr>
      <t>Válvula mariposa 6"</t>
    </r>
  </si>
  <si>
    <r>
      <rPr>
        <sz val="5"/>
        <rFont val="Arial MT"/>
        <family val="2"/>
      </rPr>
      <t>3.410.064,00</t>
    </r>
  </si>
  <si>
    <r>
      <rPr>
        <sz val="5"/>
        <rFont val="Arial MT"/>
        <family val="2"/>
      </rPr>
      <t>Codo 90 PVC 6"</t>
    </r>
  </si>
  <si>
    <r>
      <rPr>
        <sz val="5"/>
        <rFont val="Arial MT"/>
        <family val="2"/>
      </rPr>
      <t>2.616.768,00</t>
    </r>
  </si>
  <si>
    <r>
      <rPr>
        <sz val="5"/>
        <rFont val="Arial MT"/>
        <family val="2"/>
      </rPr>
      <t>Unión presíon PVC 6"</t>
    </r>
  </si>
  <si>
    <r>
      <rPr>
        <sz val="5"/>
        <rFont val="Arial MT"/>
        <family val="2"/>
      </rPr>
      <t>1.462.240,00</t>
    </r>
  </si>
  <si>
    <r>
      <rPr>
        <sz val="5"/>
        <rFont val="Arial MT"/>
        <family val="2"/>
      </rPr>
      <t>Buje soldado 6"X4"</t>
    </r>
  </si>
  <si>
    <r>
      <rPr>
        <sz val="5"/>
        <rFont val="Arial MT"/>
        <family val="2"/>
      </rPr>
      <t>29.762,00</t>
    </r>
  </si>
  <si>
    <r>
      <rPr>
        <sz val="5"/>
        <rFont val="Arial MT"/>
        <family val="2"/>
      </rPr>
      <t>Válvula mariposa 4"</t>
    </r>
  </si>
  <si>
    <r>
      <rPr>
        <sz val="5"/>
        <rFont val="Arial MT"/>
        <family val="2"/>
      </rPr>
      <t>1.965.285,00</t>
    </r>
  </si>
  <si>
    <r>
      <rPr>
        <sz val="5"/>
        <rFont val="Arial MT"/>
        <family val="2"/>
      </rPr>
      <t>Limpiador PVC 1/4 Gal</t>
    </r>
  </si>
  <si>
    <r>
      <rPr>
        <sz val="5"/>
        <rFont val="Arial MT"/>
        <family val="2"/>
      </rPr>
      <t>314.800,00</t>
    </r>
  </si>
  <si>
    <r>
      <rPr>
        <sz val="5"/>
        <rFont val="Arial MT"/>
        <family val="2"/>
      </rPr>
      <t>Soldadura liquida 1/4 Gal</t>
    </r>
  </si>
  <si>
    <r>
      <rPr>
        <sz val="5"/>
        <rFont val="Arial MT"/>
        <family val="2"/>
      </rPr>
      <t>567.200,00</t>
    </r>
  </si>
  <si>
    <r>
      <rPr>
        <sz val="5"/>
        <rFont val="Arial MT"/>
        <family val="2"/>
      </rPr>
      <t>Brida PVC 4"</t>
    </r>
  </si>
  <si>
    <r>
      <rPr>
        <sz val="5"/>
        <rFont val="Arial MT"/>
        <family val="2"/>
      </rPr>
      <t>1.549.000,00</t>
    </r>
  </si>
  <si>
    <r>
      <rPr>
        <sz val="5"/>
        <rFont val="Arial MT"/>
        <family val="2"/>
      </rPr>
      <t>Válvula mariposa 3"</t>
    </r>
  </si>
  <si>
    <r>
      <rPr>
        <sz val="5"/>
        <rFont val="Arial MT"/>
        <family val="2"/>
      </rPr>
      <t>1.802.640,00</t>
    </r>
  </si>
  <si>
    <r>
      <rPr>
        <sz val="5"/>
        <rFont val="Arial MT"/>
        <family val="2"/>
      </rPr>
      <t>Brida PVC 3"</t>
    </r>
  </si>
  <si>
    <r>
      <rPr>
        <sz val="5"/>
        <rFont val="Arial MT"/>
        <family val="2"/>
      </rPr>
      <t>1.041.300,00</t>
    </r>
  </si>
  <si>
    <r>
      <rPr>
        <sz val="5"/>
        <rFont val="Arial MT"/>
        <family val="2"/>
      </rPr>
      <t>Válvula mariposa 2"</t>
    </r>
  </si>
  <si>
    <r>
      <rPr>
        <sz val="5"/>
        <rFont val="Arial MT"/>
        <family val="2"/>
      </rPr>
      <t>492.660,00</t>
    </r>
  </si>
  <si>
    <r>
      <rPr>
        <sz val="5"/>
        <rFont val="Arial MT"/>
        <family val="2"/>
      </rPr>
      <t>Brida PVC 2"</t>
    </r>
  </si>
  <si>
    <r>
      <rPr>
        <sz val="5"/>
        <rFont val="Arial MT"/>
        <family val="2"/>
      </rPr>
      <t>346.290,00</t>
    </r>
  </si>
  <si>
    <r>
      <rPr>
        <sz val="5"/>
        <rFont val="Arial MT"/>
        <family val="2"/>
      </rPr>
      <t>Tornillo galvanizado 5/8" X 2-1/2" con turca y doble arandela</t>
    </r>
  </si>
  <si>
    <r>
      <rPr>
        <sz val="5"/>
        <rFont val="Arial MT"/>
        <family val="2"/>
      </rPr>
      <t>1.462.500,00</t>
    </r>
  </si>
  <si>
    <r>
      <rPr>
        <sz val="5"/>
        <rFont val="Arial MT"/>
        <family val="2"/>
      </rPr>
      <t>Tubería PVCP 6" - RDE 21 unión mecánica</t>
    </r>
  </si>
  <si>
    <r>
      <rPr>
        <sz val="5"/>
        <rFont val="Arial MT"/>
        <family val="2"/>
      </rPr>
      <t>5.325.837,00</t>
    </r>
  </si>
  <si>
    <r>
      <rPr>
        <sz val="5"/>
        <rFont val="Arial MT"/>
        <family val="2"/>
      </rPr>
      <t>Tubería PVCP 4" - RDE 21</t>
    </r>
  </si>
  <si>
    <r>
      <rPr>
        <sz val="5"/>
        <rFont val="Arial MT"/>
        <family val="2"/>
      </rPr>
      <t>2.882.581,00</t>
    </r>
  </si>
  <si>
    <r>
      <rPr>
        <sz val="5"/>
        <rFont val="Arial MT"/>
        <family val="2"/>
      </rPr>
      <t>Válvula Red White 3"</t>
    </r>
  </si>
  <si>
    <r>
      <rPr>
        <sz val="5"/>
        <rFont val="Arial MT"/>
        <family val="2"/>
      </rPr>
      <t>1.547.000,00</t>
    </r>
  </si>
  <si>
    <r>
      <rPr>
        <sz val="5"/>
        <rFont val="Arial MT"/>
        <family val="2"/>
      </rPr>
      <t>Válvula Red White 2"</t>
    </r>
  </si>
  <si>
    <r>
      <rPr>
        <sz val="5"/>
        <rFont val="Arial MT"/>
        <family val="2"/>
      </rPr>
      <t>379.610,00</t>
    </r>
  </si>
  <si>
    <r>
      <rPr>
        <sz val="5"/>
        <rFont val="Arial MT"/>
        <family val="2"/>
      </rPr>
      <t>Adaptador macho presión 4"</t>
    </r>
  </si>
  <si>
    <r>
      <rPr>
        <sz val="5"/>
        <rFont val="Arial MT"/>
        <family val="2"/>
      </rPr>
      <t>277.302,00</t>
    </r>
  </si>
  <si>
    <r>
      <rPr>
        <sz val="5"/>
        <rFont val="Arial MT"/>
        <family val="2"/>
      </rPr>
      <t>Unión PVC 4"</t>
    </r>
  </si>
  <si>
    <r>
      <rPr>
        <sz val="5"/>
        <rFont val="Arial MT"/>
        <family val="2"/>
      </rPr>
      <t>785.880,00</t>
    </r>
  </si>
  <si>
    <r>
      <rPr>
        <sz val="5"/>
        <rFont val="Arial MT"/>
        <family val="2"/>
      </rPr>
      <t>Codo 90 PVC 4"</t>
    </r>
  </si>
  <si>
    <r>
      <rPr>
        <sz val="5"/>
        <rFont val="Arial MT"/>
        <family val="2"/>
      </rPr>
      <t>3.495.000,00</t>
    </r>
  </si>
  <si>
    <r>
      <rPr>
        <sz val="5"/>
        <rFont val="Arial MT"/>
        <family val="2"/>
      </rPr>
      <t>4.838.076,00</t>
    </r>
  </si>
  <si>
    <r>
      <rPr>
        <sz val="5"/>
        <rFont val="Arial MT"/>
        <family val="2"/>
      </rPr>
      <t>Codo presión 90 PVC 3"</t>
    </r>
  </si>
  <si>
    <r>
      <rPr>
        <sz val="5"/>
        <rFont val="Arial MT"/>
        <family val="2"/>
      </rPr>
      <t>3.960.000,00</t>
    </r>
  </si>
  <si>
    <r>
      <rPr>
        <sz val="5"/>
        <rFont val="Arial MT"/>
        <family val="2"/>
      </rPr>
      <t>Tee presión PVC 3"</t>
    </r>
  </si>
  <si>
    <r>
      <rPr>
        <sz val="5"/>
        <rFont val="Arial MT"/>
        <family val="2"/>
      </rPr>
      <t>1.480.416,00</t>
    </r>
  </si>
  <si>
    <r>
      <rPr>
        <sz val="5"/>
        <rFont val="Arial MT"/>
        <family val="2"/>
      </rPr>
      <t>Buje soldado presión de 3x2</t>
    </r>
  </si>
  <si>
    <r>
      <rPr>
        <sz val="5"/>
        <rFont val="Arial MT"/>
        <family val="2"/>
      </rPr>
      <t>558.169,50</t>
    </r>
  </si>
  <si>
    <r>
      <rPr>
        <sz val="5"/>
        <rFont val="Arial MT"/>
        <family val="2"/>
      </rPr>
      <t>Adaptador macho presión 3"</t>
    </r>
  </si>
  <si>
    <r>
      <rPr>
        <sz val="5"/>
        <rFont val="Arial MT"/>
        <family val="2"/>
      </rPr>
      <t>188.437,50</t>
    </r>
  </si>
  <si>
    <r>
      <rPr>
        <sz val="5"/>
        <rFont val="Arial MT"/>
        <family val="2"/>
      </rPr>
      <t>Unión presíon PVC 3"</t>
    </r>
  </si>
  <si>
    <r>
      <rPr>
        <sz val="5"/>
        <rFont val="Arial MT"/>
        <family val="2"/>
      </rPr>
      <t>770.520,00</t>
    </r>
  </si>
  <si>
    <r>
      <rPr>
        <sz val="5"/>
        <rFont val="Arial MT"/>
        <family val="2"/>
      </rPr>
      <t>Tubería PVCP 2" - RDE 21</t>
    </r>
  </si>
  <si>
    <r>
      <rPr>
        <sz val="5"/>
        <rFont val="Arial MT"/>
        <family val="2"/>
      </rPr>
      <t>1.228.120,00</t>
    </r>
  </si>
  <si>
    <r>
      <rPr>
        <sz val="5"/>
        <rFont val="Arial MT"/>
        <family val="2"/>
      </rPr>
      <t>Codo presión 90 PVC 2"</t>
    </r>
  </si>
  <si>
    <r>
      <rPr>
        <sz val="5"/>
        <rFont val="Arial MT"/>
        <family val="2"/>
      </rPr>
      <t>1.036.638,00</t>
    </r>
  </si>
  <si>
    <r>
      <rPr>
        <sz val="5"/>
        <rFont val="Arial MT"/>
        <family val="2"/>
      </rPr>
      <t>Tee presión PVC 2"</t>
    </r>
  </si>
  <si>
    <r>
      <rPr>
        <sz val="5"/>
        <rFont val="Arial MT"/>
        <family val="2"/>
      </rPr>
      <t>49.047,00</t>
    </r>
  </si>
  <si>
    <r>
      <rPr>
        <sz val="5"/>
        <rFont val="Arial MT"/>
        <family val="2"/>
      </rPr>
      <t>Unión universal PVC presión 2"</t>
    </r>
  </si>
  <si>
    <r>
      <rPr>
        <sz val="5"/>
        <rFont val="Arial MT"/>
        <family val="2"/>
      </rPr>
      <t>1.723.176,00</t>
    </r>
  </si>
  <si>
    <r>
      <rPr>
        <sz val="5"/>
        <rFont val="Arial MT"/>
        <family val="2"/>
      </rPr>
      <t>Adaptador macho presión 2"</t>
    </r>
  </si>
  <si>
    <r>
      <rPr>
        <sz val="5"/>
        <rFont val="Arial MT"/>
        <family val="2"/>
      </rPr>
      <t>239.587,50</t>
    </r>
  </si>
  <si>
    <r>
      <rPr>
        <sz val="5"/>
        <rFont val="Arial MT"/>
        <family val="2"/>
      </rPr>
      <t>Unión presíon PVC 2"</t>
    </r>
  </si>
  <si>
    <r>
      <rPr>
        <sz val="5"/>
        <rFont val="Arial MT"/>
        <family val="2"/>
      </rPr>
      <t>42.354,00</t>
    </r>
  </si>
  <si>
    <r>
      <rPr>
        <b/>
        <sz val="5"/>
        <rFont val="Arial"/>
        <family val="2"/>
      </rPr>
      <t>48.702.381,00</t>
    </r>
  </si>
  <si>
    <r>
      <rPr>
        <sz val="5"/>
        <rFont val="Arial MT"/>
        <family val="2"/>
      </rPr>
      <t>$                                  2.880.000</t>
    </r>
  </si>
  <si>
    <r>
      <rPr>
        <sz val="4"/>
        <rFont val="Times New Roman"/>
        <family val="1"/>
      </rPr>
      <t>Cuadrilla tipo 3 (Comb. 2 O + 3 A)</t>
    </r>
  </si>
  <si>
    <r>
      <rPr>
        <sz val="5"/>
        <rFont val="Arial MT"/>
        <family val="2"/>
      </rPr>
      <t>132,00</t>
    </r>
  </si>
  <si>
    <r>
      <rPr>
        <sz val="5"/>
        <rFont val="Arial MT"/>
        <family val="2"/>
      </rPr>
      <t>$                                  5.386.986</t>
    </r>
  </si>
  <si>
    <r>
      <rPr>
        <b/>
        <sz val="5"/>
        <rFont val="Arial"/>
        <family val="2"/>
      </rPr>
      <t>8.266.986,00</t>
    </r>
  </si>
  <si>
    <r>
      <rPr>
        <sz val="5"/>
        <rFont val="Arial MT"/>
        <family val="2"/>
      </rPr>
      <t>$        3.000.000</t>
    </r>
  </si>
  <si>
    <r>
      <rPr>
        <sz val="5"/>
        <rFont val="Arial MT"/>
        <family val="2"/>
      </rPr>
      <t>9.750.000,00</t>
    </r>
  </si>
  <si>
    <r>
      <rPr>
        <sz val="5"/>
        <rFont val="Arial MT"/>
        <family val="2"/>
      </rPr>
      <t>$        2.000.000</t>
    </r>
  </si>
  <si>
    <r>
      <rPr>
        <sz val="5"/>
        <rFont val="Arial MT"/>
        <family val="2"/>
      </rPr>
      <t>2.000.000,00</t>
    </r>
  </si>
  <si>
    <r>
      <rPr>
        <b/>
        <sz val="5"/>
        <rFont val="Arial"/>
        <family val="2"/>
      </rPr>
      <t>11.750.000,00</t>
    </r>
  </si>
  <si>
    <r>
      <rPr>
        <b/>
        <sz val="5"/>
        <rFont val="Arial"/>
        <family val="2"/>
      </rPr>
      <t>69.132.716,00</t>
    </r>
  </si>
  <si>
    <r>
      <rPr>
        <sz val="6.5"/>
        <rFont val="Arial MT"/>
        <family val="2"/>
      </rPr>
      <t>Ensamble, pruebas y puesta en marcha de módulo de tratamiento de agua potable por medio de tecnología de osmosis inversa con capacidad de tratamiento de 500 m3/día</t>
    </r>
  </si>
  <si>
    <r>
      <rPr>
        <sz val="5"/>
        <rFont val="Arial MT"/>
        <family val="2"/>
      </rPr>
      <t>$       28.302.648</t>
    </r>
  </si>
  <si>
    <r>
      <rPr>
        <sz val="5"/>
        <rFont val="Arial MT"/>
        <family val="2"/>
      </rPr>
      <t>$          1.415.132</t>
    </r>
  </si>
  <si>
    <r>
      <rPr>
        <b/>
        <sz val="5"/>
        <rFont val="Arial"/>
        <family val="2"/>
      </rPr>
      <t>1.415.132,00</t>
    </r>
  </si>
  <si>
    <r>
      <rPr>
        <b/>
        <sz val="5"/>
        <rFont val="Arial"/>
        <family val="2"/>
      </rPr>
      <t>Descripción</t>
    </r>
  </si>
  <si>
    <r>
      <rPr>
        <sz val="5"/>
        <rFont val="Arial MT"/>
        <family val="2"/>
      </rPr>
      <t>176,00</t>
    </r>
  </si>
  <si>
    <r>
      <rPr>
        <sz val="5"/>
        <rFont val="Arial MT"/>
        <family val="2"/>
      </rPr>
      <t>$                                     21.120.000</t>
    </r>
  </si>
  <si>
    <r>
      <rPr>
        <sz val="4.5"/>
        <rFont val="Times New Roman"/>
        <family val="1"/>
      </rPr>
      <t>Cuadrilla tipo 3 (Comb. 2 O + 3 A)</t>
    </r>
  </si>
  <si>
    <r>
      <rPr>
        <sz val="5"/>
        <rFont val="Arial MT"/>
        <family val="2"/>
      </rPr>
      <t>$                                       7.182.648</t>
    </r>
  </si>
  <si>
    <r>
      <rPr>
        <b/>
        <sz val="5"/>
        <rFont val="Arial"/>
        <family val="2"/>
      </rPr>
      <t>28.302.648,00</t>
    </r>
  </si>
  <si>
    <r>
      <rPr>
        <b/>
        <sz val="5"/>
        <rFont val="Arial"/>
        <family val="2"/>
      </rPr>
      <t>2.000.000,00</t>
    </r>
  </si>
  <si>
    <r>
      <rPr>
        <b/>
        <sz val="5"/>
        <rFont val="Arial"/>
        <family val="2"/>
      </rPr>
      <t>31.717.780,00</t>
    </r>
  </si>
  <si>
    <r>
      <rPr>
        <sz val="6"/>
        <rFont val="Arial MT"/>
        <family val="2"/>
      </rPr>
      <t>Transporte e instalación de bombas de llenado de carrrotanques, bombeo de rechazo y lavado de membranas de 5 Hp. Partes en contacto con agua en acero inox 316.</t>
    </r>
  </si>
  <si>
    <r>
      <rPr>
        <sz val="5"/>
        <rFont val="Arial MT"/>
        <family val="2"/>
      </rPr>
      <t>$             2.000.000</t>
    </r>
  </si>
  <si>
    <r>
      <rPr>
        <b/>
        <sz val="5"/>
        <rFont val="Arial"/>
        <family val="2"/>
      </rPr>
      <t>500.000,00</t>
    </r>
  </si>
  <si>
    <r>
      <rPr>
        <b/>
        <sz val="5"/>
        <rFont val="Arial"/>
        <family val="2"/>
      </rPr>
      <t>1.256.000,00</t>
    </r>
  </si>
  <si>
    <r>
      <rPr>
        <sz val="6.5"/>
        <rFont val="Arial MT"/>
        <family val="2"/>
      </rPr>
      <t>Fabricación, transporte e instalación de tanque en fibra de vidrio PRFV de 20 m3</t>
    </r>
  </si>
  <si>
    <r>
      <rPr>
        <sz val="5.5"/>
        <rFont val="Arial MT"/>
        <family val="2"/>
      </rPr>
      <t>$        2.000.000</t>
    </r>
  </si>
  <si>
    <r>
      <rPr>
        <b/>
        <sz val="5.5"/>
        <rFont val="Arial"/>
        <family val="2"/>
      </rPr>
      <t>904.000,00</t>
    </r>
  </si>
  <si>
    <r>
      <rPr>
        <sz val="7"/>
        <rFont val="Arial MT"/>
        <family val="2"/>
      </rPr>
      <t>Transporte e instalación de bomba parabombeo de agua de rechazo</t>
    </r>
  </si>
  <si>
    <r>
      <rPr>
        <sz val="5.5"/>
        <rFont val="Arial MT"/>
        <family val="2"/>
      </rPr>
      <t>Tubería PVC presión 2"</t>
    </r>
  </si>
  <si>
    <r>
      <rPr>
        <sz val="5.5"/>
        <rFont val="Arial MT"/>
        <family val="2"/>
      </rPr>
      <t>96.351,00</t>
    </r>
  </si>
  <si>
    <r>
      <rPr>
        <sz val="5.5"/>
        <rFont val="Arial MT"/>
        <family val="2"/>
      </rPr>
      <t>Valvula de compuerta roscada 2"</t>
    </r>
  </si>
  <si>
    <r>
      <rPr>
        <sz val="5.5"/>
        <rFont val="Arial MT"/>
        <family val="2"/>
      </rPr>
      <t>897.600,00</t>
    </r>
  </si>
  <si>
    <r>
      <rPr>
        <sz val="5.5"/>
        <rFont val="Arial MT"/>
        <family val="2"/>
      </rPr>
      <t>Union macho roscada PVC 2"</t>
    </r>
  </si>
  <si>
    <r>
      <rPr>
        <sz val="5.5"/>
        <rFont val="Arial MT"/>
        <family val="2"/>
      </rPr>
      <t>43.704,00</t>
    </r>
  </si>
  <si>
    <r>
      <rPr>
        <sz val="5.5"/>
        <rFont val="Arial MT"/>
        <family val="2"/>
      </rPr>
      <t>Codo 90 2" PVC</t>
    </r>
  </si>
  <si>
    <r>
      <rPr>
        <sz val="5.5"/>
        <rFont val="Arial MT"/>
        <family val="2"/>
      </rPr>
      <t>43.748,00</t>
    </r>
  </si>
  <si>
    <r>
      <rPr>
        <sz val="5.5"/>
        <rFont val="Arial MT"/>
        <family val="2"/>
      </rPr>
      <t>Cheque cortina roscado 2"</t>
    </r>
  </si>
  <si>
    <r>
      <rPr>
        <sz val="5.5"/>
        <rFont val="Arial MT"/>
        <family val="2"/>
      </rPr>
      <t>491.810,00</t>
    </r>
  </si>
  <si>
    <r>
      <rPr>
        <b/>
        <sz val="5.5"/>
        <rFont val="Arial"/>
        <family val="2"/>
      </rPr>
      <t>1.573.213,00</t>
    </r>
  </si>
  <si>
    <r>
      <rPr>
        <sz val="5.5"/>
        <rFont val="Arial MT"/>
        <family val="2"/>
      </rPr>
      <t>$         3.000.000</t>
    </r>
  </si>
  <si>
    <r>
      <rPr>
        <sz val="5.5"/>
        <rFont val="Arial MT"/>
        <family val="2"/>
      </rPr>
      <t>0,088</t>
    </r>
  </si>
  <si>
    <r>
      <rPr>
        <sz val="5.5"/>
        <rFont val="Arial MT"/>
        <family val="2"/>
      </rPr>
      <t>264.000,00</t>
    </r>
  </si>
  <si>
    <r>
      <rPr>
        <b/>
        <sz val="5.5"/>
        <rFont val="Arial"/>
        <family val="2"/>
      </rPr>
      <t>764.000,00</t>
    </r>
  </si>
  <si>
    <r>
      <rPr>
        <b/>
        <sz val="5.5"/>
        <rFont val="Arial"/>
        <family val="2"/>
      </rPr>
      <t>3.093.213,00</t>
    </r>
  </si>
  <si>
    <r>
      <rPr>
        <sz val="6.5"/>
        <rFont val="Arial MT"/>
        <family val="2"/>
      </rPr>
      <t>Flanche metalico en platina E= 1/4</t>
    </r>
  </si>
  <si>
    <r>
      <rPr>
        <b/>
        <sz val="5"/>
        <rFont val="Arial"/>
        <family val="2"/>
      </rPr>
      <t>528,00</t>
    </r>
  </si>
  <si>
    <r>
      <rPr>
        <sz val="5"/>
        <rFont val="Arial MT"/>
        <family val="2"/>
      </rPr>
      <t>Flanche metalico en platina E= 1/4</t>
    </r>
  </si>
  <si>
    <r>
      <rPr>
        <sz val="5"/>
        <rFont val="Arial MT"/>
        <family val="2"/>
      </rPr>
      <t>$   37.760,00</t>
    </r>
  </si>
  <si>
    <r>
      <rPr>
        <b/>
        <sz val="5"/>
        <rFont val="Arial"/>
        <family val="2"/>
      </rPr>
      <t>37.760,00</t>
    </r>
  </si>
  <si>
    <r>
      <rPr>
        <sz val="5"/>
        <rFont val="Arial MT"/>
        <family val="2"/>
      </rPr>
      <t>0,60</t>
    </r>
  </si>
  <si>
    <r>
      <rPr>
        <b/>
        <sz val="5"/>
        <rFont val="Arial"/>
        <family val="2"/>
      </rPr>
      <t>10.564,00</t>
    </r>
  </si>
  <si>
    <r>
      <rPr>
        <sz val="5"/>
        <rFont val="Arial MT"/>
        <family val="2"/>
      </rPr>
      <t>0,003</t>
    </r>
  </si>
  <si>
    <r>
      <rPr>
        <sz val="5"/>
        <rFont val="Arial MT"/>
        <family val="2"/>
      </rPr>
      <t>7.500,00</t>
    </r>
  </si>
  <si>
    <r>
      <rPr>
        <b/>
        <sz val="5"/>
        <rFont val="Arial"/>
        <family val="2"/>
      </rPr>
      <t>7.500,00</t>
    </r>
  </si>
  <si>
    <r>
      <rPr>
        <b/>
        <sz val="5"/>
        <rFont val="Arial"/>
        <family val="2"/>
      </rPr>
      <t>56.352,00</t>
    </r>
  </si>
  <si>
    <r>
      <rPr>
        <sz val="6.5"/>
        <rFont val="Arial MT"/>
        <family val="2"/>
      </rPr>
      <t>Estructura metalicas para columnas y vigas en plataforma de llenado en cajon PHR (305*160)</t>
    </r>
  </si>
  <si>
    <r>
      <rPr>
        <b/>
        <sz val="5"/>
        <rFont val="Arial"/>
        <family val="2"/>
      </rPr>
      <t>220,00</t>
    </r>
  </si>
  <si>
    <r>
      <rPr>
        <sz val="5"/>
        <rFont val="Arial MT"/>
        <family val="2"/>
      </rPr>
      <t>perfil en h</t>
    </r>
  </si>
  <si>
    <r>
      <rPr>
        <sz val="5"/>
        <rFont val="Arial MT"/>
        <family val="2"/>
      </rPr>
      <t>$     9.040,00</t>
    </r>
  </si>
  <si>
    <r>
      <rPr>
        <b/>
        <sz val="5"/>
        <rFont val="Arial"/>
        <family val="2"/>
      </rPr>
      <t>9.040,00</t>
    </r>
  </si>
  <si>
    <r>
      <rPr>
        <sz val="5"/>
        <rFont val="Arial MT"/>
        <family val="2"/>
      </rPr>
      <t>0,25</t>
    </r>
  </si>
  <si>
    <r>
      <rPr>
        <b/>
        <sz val="5"/>
        <rFont val="Arial"/>
        <family val="2"/>
      </rPr>
      <t>4.402,00</t>
    </r>
  </si>
  <si>
    <r>
      <rPr>
        <sz val="5"/>
        <rFont val="Arial MT"/>
        <family val="2"/>
      </rPr>
      <t>1.800,00</t>
    </r>
  </si>
  <si>
    <r>
      <rPr>
        <b/>
        <sz val="5"/>
        <rFont val="Arial"/>
        <family val="2"/>
      </rPr>
      <t>1.800,00</t>
    </r>
  </si>
  <si>
    <r>
      <rPr>
        <b/>
        <sz val="5"/>
        <rFont val="Arial"/>
        <family val="2"/>
      </rPr>
      <t>15.462,00</t>
    </r>
  </si>
  <si>
    <r>
      <rPr>
        <sz val="6.5"/>
        <rFont val="Arial MT"/>
        <family val="2"/>
      </rPr>
      <t>Pasa mano en tubo metalico de 2" tipo pesado</t>
    </r>
  </si>
  <si>
    <r>
      <rPr>
        <b/>
        <sz val="5.5"/>
        <rFont val="Arial"/>
        <family val="2"/>
      </rPr>
      <t>3.220,00</t>
    </r>
  </si>
  <si>
    <r>
      <rPr>
        <sz val="5.5"/>
        <rFont val="Arial MT"/>
        <family val="2"/>
      </rPr>
      <t>0,0</t>
    </r>
  </si>
  <si>
    <r>
      <rPr>
        <b/>
        <sz val="5.5"/>
        <rFont val="Arial"/>
        <family val="2"/>
      </rPr>
      <t>6.217,00</t>
    </r>
  </si>
  <si>
    <r>
      <rPr>
        <b/>
        <sz val="5.5"/>
        <rFont val="Arial"/>
        <family val="2"/>
      </rPr>
      <t>15.039,00</t>
    </r>
  </si>
  <si>
    <r>
      <rPr>
        <sz val="6.5"/>
        <rFont val="Arial MT"/>
        <family val="2"/>
      </rPr>
      <t>Losa aligerada en lamina de metaldeck</t>
    </r>
  </si>
  <si>
    <r>
      <rPr>
        <b/>
        <sz val="5.5"/>
        <rFont val="Arial"/>
        <family val="2"/>
      </rPr>
      <t>6.083,00</t>
    </r>
  </si>
  <si>
    <r>
      <rPr>
        <sz val="5.5"/>
        <rFont val="Arial MT"/>
        <family val="2"/>
      </rPr>
      <t>CONCRETO DE 21 MPA</t>
    </r>
  </si>
  <si>
    <r>
      <rPr>
        <sz val="5.5"/>
        <rFont val="Arial MT"/>
        <family val="2"/>
      </rPr>
      <t>ANTISOL ROJO</t>
    </r>
  </si>
  <si>
    <r>
      <rPr>
        <sz val="5.5"/>
        <rFont val="Arial MT"/>
        <family val="2"/>
      </rPr>
      <t>METALDECK</t>
    </r>
  </si>
  <si>
    <r>
      <rPr>
        <sz val="5.5"/>
        <rFont val="Arial MT"/>
        <family val="2"/>
      </rPr>
      <t>PUNTAL METÁLICO TELESCÓPICO DE HASTA 3 M DE ALTURA. INCLUSO PARTE PR</t>
    </r>
  </si>
  <si>
    <r>
      <rPr>
        <sz val="5.5"/>
        <rFont val="Arial MT"/>
        <family val="2"/>
      </rPr>
      <t>0,067</t>
    </r>
  </si>
  <si>
    <r>
      <rPr>
        <sz val="5.5"/>
        <rFont val="Arial MT"/>
        <family val="2"/>
      </rPr>
      <t>TABLÓN DE MADERA DE PINO, DIMENSIONES 20X7,2 CM.</t>
    </r>
  </si>
  <si>
    <r>
      <rPr>
        <sz val="5.5"/>
        <rFont val="Arial MT"/>
        <family val="2"/>
      </rPr>
      <t>ESTRUCTURA SOPORTE METÁLICA PARA SISTEMA DE ENCOFRADO RECUPERAB</t>
    </r>
  </si>
  <si>
    <r>
      <rPr>
        <sz val="5.5"/>
        <rFont val="Arial MT"/>
        <family val="2"/>
      </rPr>
      <t>CASETÓN MECANIZADO DE POLIESTIRENO EXPANDIDO, "FORLI", DE 70X80 CM, F</t>
    </r>
  </si>
  <si>
    <r>
      <rPr>
        <sz val="5.5"/>
        <rFont val="Arial MT"/>
        <family val="2"/>
      </rPr>
      <t>MALLA ELECTROSOLDADA MEDIDAS 6X2.35M HUECO 15X15CM DIAMETRO 8.0MM</t>
    </r>
  </si>
  <si>
    <r>
      <rPr>
        <sz val="5.5"/>
        <rFont val="Arial MT"/>
        <family val="2"/>
      </rPr>
      <t>4,90</t>
    </r>
  </si>
  <si>
    <r>
      <rPr>
        <b/>
        <sz val="5.5"/>
        <rFont val="Arial"/>
        <family val="2"/>
      </rPr>
      <t>237.293,00</t>
    </r>
  </si>
  <si>
    <r>
      <rPr>
        <sz val="5.5"/>
        <rFont val="Arial MT"/>
        <family val="2"/>
      </rPr>
      <t>0,60</t>
    </r>
  </si>
  <si>
    <r>
      <rPr>
        <b/>
        <sz val="5.5"/>
        <rFont val="Arial"/>
        <family val="2"/>
      </rPr>
      <t>50.692,00</t>
    </r>
  </si>
  <si>
    <r>
      <rPr>
        <b/>
        <sz val="5.5"/>
        <rFont val="Arial"/>
        <family val="2"/>
      </rPr>
      <t>312.068,00</t>
    </r>
  </si>
  <si>
    <r>
      <rPr>
        <sz val="6.5"/>
        <rFont val="Arial MT"/>
        <family val="2"/>
      </rPr>
      <t>Escalones en angulo metalico de 3" huella fundida en concreto de 3000 PSI, incluye resfuerzo</t>
    </r>
  </si>
  <si>
    <r>
      <rPr>
        <b/>
        <sz val="5.5"/>
        <rFont val="Arial"/>
        <family val="2"/>
      </rPr>
      <t>3.689,00</t>
    </r>
  </si>
  <si>
    <r>
      <rPr>
        <sz val="5.5"/>
        <rFont val="Arial MT"/>
        <family val="2"/>
      </rPr>
      <t>$       67.051,60</t>
    </r>
  </si>
  <si>
    <r>
      <rPr>
        <sz val="5.5"/>
        <rFont val="Arial MT"/>
        <family val="2"/>
      </rPr>
      <t>FORMALETA</t>
    </r>
  </si>
  <si>
    <r>
      <rPr>
        <sz val="5.5"/>
        <rFont val="Arial MT"/>
        <family val="2"/>
      </rPr>
      <t>REFUERZO</t>
    </r>
  </si>
  <si>
    <r>
      <rPr>
        <b/>
        <sz val="5.5"/>
        <rFont val="Arial"/>
        <family val="2"/>
      </rPr>
      <t>174.792,00</t>
    </r>
  </si>
  <si>
    <r>
      <rPr>
        <b/>
        <sz val="5.5"/>
        <rFont val="Arial"/>
        <family val="2"/>
      </rPr>
      <t>42.244,00</t>
    </r>
  </si>
  <si>
    <r>
      <rPr>
        <sz val="5.5"/>
        <rFont val="Arial MT"/>
        <family val="2"/>
      </rPr>
      <t>0,012</t>
    </r>
  </si>
  <si>
    <r>
      <rPr>
        <sz val="5.5"/>
        <rFont val="Arial MT"/>
        <family val="2"/>
      </rPr>
      <t>34.950,00</t>
    </r>
  </si>
  <si>
    <r>
      <rPr>
        <b/>
        <sz val="5.5"/>
        <rFont val="Arial"/>
        <family val="2"/>
      </rPr>
      <t>34.950,00</t>
    </r>
  </si>
  <si>
    <r>
      <rPr>
        <b/>
        <sz val="5.5"/>
        <rFont val="Arial"/>
        <family val="2"/>
      </rPr>
      <t>255.675,00</t>
    </r>
  </si>
  <si>
    <r>
      <rPr>
        <sz val="6.5"/>
        <rFont val="Arial MT"/>
        <family val="2"/>
      </rPr>
      <t>Descanso escalera en agulo metalico, huella fundida en concreto de 3000 PSI, incluye resfuerzo</t>
    </r>
  </si>
  <si>
    <r>
      <rPr>
        <b/>
        <sz val="5.5"/>
        <rFont val="Arial"/>
        <family val="2"/>
      </rPr>
      <t>34.217,00</t>
    </r>
  </si>
  <si>
    <r>
      <rPr>
        <sz val="5.5"/>
        <rFont val="Arial MT"/>
        <family val="2"/>
      </rPr>
      <t>$     840.399,00</t>
    </r>
  </si>
  <si>
    <r>
      <rPr>
        <b/>
        <sz val="5.5"/>
        <rFont val="Arial"/>
        <family val="2"/>
      </rPr>
      <t>1.007.389,00</t>
    </r>
  </si>
  <si>
    <r>
      <rPr>
        <b/>
        <sz val="5.5"/>
        <rFont val="Arial"/>
        <family val="2"/>
      </rPr>
      <t>1.282.824,00</t>
    </r>
  </si>
  <si>
    <r>
      <rPr>
        <sz val="6.5"/>
        <rFont val="Arial MT"/>
        <family val="2"/>
      </rPr>
      <t>Porton en tubos metalico acceso vehicular D= 3,05*5,0 mts, ver diseño en planos</t>
    </r>
  </si>
  <si>
    <r>
      <rPr>
        <b/>
        <sz val="5.5"/>
        <rFont val="Arial"/>
        <family val="2"/>
      </rPr>
      <t>1.932,00</t>
    </r>
  </si>
  <si>
    <r>
      <rPr>
        <b/>
        <sz val="5.5"/>
        <rFont val="Arial"/>
        <family val="2"/>
      </rPr>
      <t>6.267,00</t>
    </r>
  </si>
  <si>
    <r>
      <rPr>
        <sz val="5.5"/>
        <rFont val="Arial MT"/>
        <family val="2"/>
      </rPr>
      <t>0,15</t>
    </r>
  </si>
  <si>
    <r>
      <rPr>
        <b/>
        <sz val="5.5"/>
        <rFont val="Arial"/>
        <family val="2"/>
      </rPr>
      <t>2.641,00</t>
    </r>
  </si>
  <si>
    <r>
      <rPr>
        <b/>
        <sz val="5.5"/>
        <rFont val="Arial"/>
        <family val="2"/>
      </rPr>
      <t>12.040,00</t>
    </r>
  </si>
  <si>
    <r>
      <rPr>
        <sz val="6.5"/>
        <rFont val="Arial MT"/>
        <family val="2"/>
      </rPr>
      <t>Porton en lamina galvanizada cal 14 entamborado por ambos lados, ver diseño en planos</t>
    </r>
  </si>
  <si>
    <r>
      <rPr>
        <sz val="5.5"/>
        <rFont val="Arial MT"/>
        <family val="2"/>
      </rPr>
      <t>0,19</t>
    </r>
  </si>
  <si>
    <r>
      <rPr>
        <b/>
        <sz val="5.5"/>
        <rFont val="Arial"/>
        <family val="2"/>
      </rPr>
      <t>19.585,00</t>
    </r>
  </si>
  <si>
    <r>
      <rPr>
        <sz val="5.5"/>
        <rFont val="Arial MT"/>
        <family val="2"/>
      </rPr>
      <t>PORTON EN ALUMINIO</t>
    </r>
  </si>
  <si>
    <r>
      <rPr>
        <sz val="5.5"/>
        <rFont val="Arial MT"/>
        <family val="2"/>
      </rPr>
      <t>CERRADURA DE SEGURIDAD</t>
    </r>
  </si>
  <si>
    <r>
      <rPr>
        <sz val="5.5"/>
        <rFont val="Arial MT"/>
        <family val="2"/>
      </rPr>
      <t>0,3</t>
    </r>
  </si>
  <si>
    <r>
      <rPr>
        <sz val="5.5"/>
        <rFont val="Arial MT"/>
        <family val="2"/>
      </rPr>
      <t>BISAGRAS</t>
    </r>
  </si>
  <si>
    <r>
      <rPr>
        <sz val="5.5"/>
        <rFont val="Arial MT"/>
        <family val="2"/>
      </rPr>
      <t>BARRA DE …</t>
    </r>
  </si>
  <si>
    <r>
      <rPr>
        <b/>
        <sz val="5.5"/>
        <rFont val="Arial"/>
        <family val="2"/>
      </rPr>
      <t>197.750,00</t>
    </r>
  </si>
  <si>
    <r>
      <rPr>
        <b/>
        <sz val="5.5"/>
        <rFont val="Arial"/>
        <family val="2"/>
      </rPr>
      <t>248.246,00</t>
    </r>
  </si>
  <si>
    <r>
      <rPr>
        <b/>
        <sz val="7"/>
        <rFont val="Arial"/>
        <family val="2"/>
      </rPr>
      <t xml:space="preserve">CONSTRUCCIÓN DE PLANTA DE TRATAMIENTO DE AGUA POTABLE CON
</t>
    </r>
    <r>
      <rPr>
        <b/>
        <sz val="7"/>
        <rFont val="Arial"/>
        <family val="2"/>
      </rPr>
      <t>CAPACIDAD DE PRODUCCIÓN DE 500 M3/DÍA EN EL CORREGIMIENTO DE                            ANÁLISIS DE PRECIOS UNITARIOS BUENOS AIRES, MUNICIPIO DE  URIBIA - GUAJIRA.</t>
    </r>
  </si>
  <si>
    <r>
      <rPr>
        <sz val="7"/>
        <rFont val="Arial MT"/>
        <family val="2"/>
      </rPr>
      <t xml:space="preserve">Capitulo Descripción
</t>
    </r>
    <r>
      <rPr>
        <sz val="7"/>
        <rFont val="Arial MT"/>
        <family val="2"/>
      </rPr>
      <t>Item</t>
    </r>
  </si>
  <si>
    <r>
      <rPr>
        <b/>
        <sz val="7"/>
        <rFont val="Arial"/>
        <family val="2"/>
      </rPr>
      <t xml:space="preserve">14
</t>
    </r>
    <r>
      <rPr>
        <b/>
        <sz val="7"/>
        <rFont val="Arial"/>
        <family val="2"/>
      </rPr>
      <t xml:space="preserve">PUERTAS METALICAS
</t>
    </r>
    <r>
      <rPr>
        <b/>
        <sz val="7"/>
        <rFont val="Arial"/>
        <family val="2"/>
      </rPr>
      <t>14.10</t>
    </r>
  </si>
  <si>
    <r>
      <rPr>
        <sz val="7"/>
        <rFont val="Arial MT"/>
        <family val="2"/>
      </rPr>
      <t>Unidad</t>
    </r>
  </si>
  <si>
    <r>
      <rPr>
        <b/>
        <sz val="7"/>
        <rFont val="Arial"/>
        <family val="2"/>
      </rPr>
      <t>UND</t>
    </r>
  </si>
  <si>
    <r>
      <rPr>
        <sz val="7"/>
        <rFont val="Arial MT"/>
        <family val="2"/>
      </rPr>
      <t>Código</t>
    </r>
  </si>
  <si>
    <r>
      <rPr>
        <sz val="7"/>
        <rFont val="Arial MT"/>
        <family val="2"/>
      </rPr>
      <t>Descripción                                        Unidad</t>
    </r>
  </si>
  <si>
    <r>
      <rPr>
        <sz val="7"/>
        <rFont val="Arial MT"/>
        <family val="2"/>
      </rPr>
      <t>Cantidad</t>
    </r>
  </si>
  <si>
    <r>
      <rPr>
        <sz val="7"/>
        <rFont val="Arial MT"/>
        <family val="2"/>
      </rPr>
      <t>Costo Unitario</t>
    </r>
  </si>
  <si>
    <r>
      <rPr>
        <sz val="7"/>
        <rFont val="Arial MT"/>
        <family val="2"/>
      </rPr>
      <t>Costo Parcial</t>
    </r>
  </si>
  <si>
    <r>
      <rPr>
        <b/>
        <sz val="7"/>
        <rFont val="Arial"/>
        <family val="2"/>
      </rPr>
      <t>Mano de Obra</t>
    </r>
  </si>
  <si>
    <r>
      <rPr>
        <sz val="7"/>
        <rFont val="Arial MT"/>
        <family val="2"/>
      </rPr>
      <t>MO001</t>
    </r>
  </si>
  <si>
    <r>
      <rPr>
        <sz val="7"/>
        <rFont val="Arial MT"/>
        <family val="2"/>
      </rPr>
      <t>CUADRILLA TIPO  HH. (instalaciones metalicas)  JORNAL</t>
    </r>
  </si>
  <si>
    <r>
      <rPr>
        <sz val="7"/>
        <rFont val="Arial MT"/>
        <family val="2"/>
      </rPr>
      <t>0,350</t>
    </r>
  </si>
  <si>
    <r>
      <rPr>
        <sz val="7"/>
        <rFont val="Arial MT"/>
        <family val="2"/>
      </rPr>
      <t>511553,00</t>
    </r>
  </si>
  <si>
    <r>
      <rPr>
        <b/>
        <sz val="7"/>
        <rFont val="Arial"/>
        <family val="2"/>
      </rPr>
      <t>Equipos</t>
    </r>
  </si>
  <si>
    <r>
      <rPr>
        <sz val="7"/>
        <rFont val="Arial MT"/>
        <family val="2"/>
      </rPr>
      <t xml:space="preserve">0,877
</t>
    </r>
    <r>
      <rPr>
        <sz val="7"/>
        <rFont val="Arial MT"/>
        <family val="2"/>
      </rPr>
      <t>0,500</t>
    </r>
  </si>
  <si>
    <r>
      <rPr>
        <sz val="7"/>
        <rFont val="Arial MT"/>
        <family val="2"/>
      </rPr>
      <t xml:space="preserve">1000,00
</t>
    </r>
    <r>
      <rPr>
        <sz val="7"/>
        <rFont val="Arial MT"/>
        <family val="2"/>
      </rPr>
      <t>25000,00</t>
    </r>
  </si>
  <si>
    <r>
      <rPr>
        <sz val="7"/>
        <rFont val="Arial MT"/>
        <family val="2"/>
      </rPr>
      <t>EQ0149</t>
    </r>
  </si>
  <si>
    <r>
      <rPr>
        <sz val="7"/>
        <rFont val="Arial MT"/>
        <family val="2"/>
      </rPr>
      <t xml:space="preserve">HERRAMIENTA MENOR                                        %MO
</t>
    </r>
    <r>
      <rPr>
        <sz val="7"/>
        <rFont val="Arial MT"/>
        <family val="2"/>
      </rPr>
      <t>TALADRO ELECTRICO                                          HO</t>
    </r>
  </si>
  <si>
    <r>
      <rPr>
        <sz val="7"/>
        <rFont val="Arial MT"/>
        <family val="2"/>
      </rPr>
      <t xml:space="preserve">$                                   877
</t>
    </r>
    <r>
      <rPr>
        <sz val="7"/>
        <rFont val="Arial MT"/>
        <family val="2"/>
      </rPr>
      <t>$                              12.500</t>
    </r>
  </si>
  <si>
    <r>
      <rPr>
        <b/>
        <sz val="7"/>
        <rFont val="Arial"/>
        <family val="2"/>
      </rPr>
      <t>Materiales</t>
    </r>
  </si>
  <si>
    <r>
      <rPr>
        <sz val="7"/>
        <rFont val="Arial MT"/>
        <family val="2"/>
      </rPr>
      <t>PUERTA METALICA TAMBORADAS DE</t>
    </r>
  </si>
  <si>
    <r>
      <rPr>
        <sz val="7"/>
        <rFont val="Arial MT"/>
        <family val="2"/>
      </rPr>
      <t xml:space="preserve">AMBOX LADO  DE 90X210                                    </t>
    </r>
    <r>
      <rPr>
        <vertAlign val="subscript"/>
        <sz val="7"/>
        <rFont val="Arial MT"/>
        <family val="2"/>
      </rPr>
      <t>UND</t>
    </r>
  </si>
  <si>
    <r>
      <rPr>
        <b/>
        <sz val="7"/>
        <rFont val="Arial"/>
        <family val="2"/>
      </rPr>
      <t>Subcontratos</t>
    </r>
  </si>
  <si>
    <r>
      <rPr>
        <sz val="7"/>
        <rFont val="Arial MT"/>
        <family val="2"/>
      </rPr>
      <t>TRA0008</t>
    </r>
  </si>
  <si>
    <r>
      <rPr>
        <sz val="7"/>
        <rFont val="Arial MT"/>
        <family val="2"/>
      </rPr>
      <t>TRANSPORTE PUERTA                                        UND/KM</t>
    </r>
  </si>
  <si>
    <r>
      <rPr>
        <sz val="7"/>
        <rFont val="Arial MT"/>
        <family val="2"/>
      </rPr>
      <t>1.225,000</t>
    </r>
  </si>
  <si>
    <r>
      <rPr>
        <sz val="7"/>
        <rFont val="Arial MT"/>
        <family val="2"/>
      </rPr>
      <t>3,00</t>
    </r>
  </si>
  <si>
    <r>
      <rPr>
        <b/>
        <sz val="7"/>
        <rFont val="Arial"/>
        <family val="2"/>
      </rPr>
      <t>Otros</t>
    </r>
  </si>
  <si>
    <r>
      <rPr>
        <b/>
        <sz val="7"/>
        <rFont val="Arial"/>
        <family val="2"/>
      </rPr>
      <t>$                                        -</t>
    </r>
  </si>
  <si>
    <r>
      <rPr>
        <sz val="7"/>
        <rFont val="Arial MT"/>
        <family val="2"/>
      </rPr>
      <t>COSTO - COSTO</t>
    </r>
  </si>
  <si>
    <r>
      <rPr>
        <i/>
        <sz val="7"/>
        <rFont val="Arial"/>
        <family val="2"/>
      </rPr>
      <t xml:space="preserve">Coeficiente Resumen  </t>
    </r>
    <r>
      <rPr>
        <b/>
        <i/>
        <sz val="7"/>
        <rFont val="Arial"/>
        <family val="2"/>
      </rPr>
      <t>K</t>
    </r>
  </si>
  <si>
    <r>
      <rPr>
        <b/>
        <sz val="7"/>
        <rFont val="Arial"/>
        <family val="2"/>
      </rPr>
      <t>PRECIO</t>
    </r>
  </si>
  <si>
    <r>
      <rPr>
        <sz val="7"/>
        <rFont val="Arial MT"/>
        <family val="2"/>
      </rPr>
      <t>ELABORÓ:</t>
    </r>
  </si>
  <si>
    <r>
      <rPr>
        <sz val="7"/>
        <rFont val="Arial MT"/>
        <family val="2"/>
      </rPr>
      <t>Ventanas en aluminio natural REF 0,50-20, vidrio incoloro 6mm</t>
    </r>
  </si>
  <si>
    <r>
      <rPr>
        <sz val="5.5"/>
        <rFont val="Arial MT"/>
        <family val="2"/>
      </rPr>
      <t>ANTICORROSIVO  GAL</t>
    </r>
  </si>
  <si>
    <r>
      <rPr>
        <sz val="5.5"/>
        <rFont val="Arial MT"/>
        <family val="2"/>
      </rPr>
      <t>$       37.900,00</t>
    </r>
  </si>
  <si>
    <r>
      <rPr>
        <sz val="5.5"/>
        <rFont val="Arial MT"/>
        <family val="2"/>
      </rPr>
      <t>0,09</t>
    </r>
  </si>
  <si>
    <r>
      <rPr>
        <sz val="5.5"/>
        <rFont val="Arial MT"/>
        <family val="2"/>
      </rPr>
      <t>$     3.221,50</t>
    </r>
  </si>
  <si>
    <r>
      <rPr>
        <sz val="5.5"/>
        <rFont val="Arial MT"/>
        <family val="2"/>
      </rPr>
      <t>BISAGRA COBRE NUDO 3"</t>
    </r>
  </si>
  <si>
    <r>
      <rPr>
        <sz val="5.5"/>
        <rFont val="Arial MT"/>
        <family val="2"/>
      </rPr>
      <t>$         7.700,00</t>
    </r>
  </si>
  <si>
    <r>
      <rPr>
        <sz val="5.5"/>
        <rFont val="Arial MT"/>
        <family val="2"/>
      </rPr>
      <t>0,70</t>
    </r>
  </si>
  <si>
    <r>
      <rPr>
        <sz val="5.5"/>
        <rFont val="Arial MT"/>
        <family val="2"/>
      </rPr>
      <t>$     5.390,00</t>
    </r>
  </si>
  <si>
    <r>
      <rPr>
        <sz val="5.5"/>
        <rFont val="Arial MT"/>
        <family val="2"/>
      </rPr>
      <t>DISOLVENTE</t>
    </r>
  </si>
  <si>
    <r>
      <rPr>
        <sz val="5.5"/>
        <rFont val="Arial MT"/>
        <family val="2"/>
      </rPr>
      <t>$       28.000,00</t>
    </r>
  </si>
  <si>
    <r>
      <rPr>
        <sz val="5.5"/>
        <rFont val="Arial MT"/>
        <family val="2"/>
      </rPr>
      <t>$         840,00</t>
    </r>
  </si>
  <si>
    <r>
      <rPr>
        <sz val="5.5"/>
        <rFont val="Arial MT"/>
        <family val="2"/>
      </rPr>
      <t>LAMINA DE ACERO LAMINADA EN FRÍO. CAL. 14 (1,20X2,40M)</t>
    </r>
  </si>
  <si>
    <r>
      <rPr>
        <sz val="5.5"/>
        <rFont val="Arial MT"/>
        <family val="2"/>
      </rPr>
      <t>$       75.000,00</t>
    </r>
  </si>
  <si>
    <r>
      <rPr>
        <sz val="5.5"/>
        <rFont val="Arial MT"/>
        <family val="2"/>
      </rPr>
      <t>1,24</t>
    </r>
  </si>
  <si>
    <r>
      <rPr>
        <sz val="5.5"/>
        <rFont val="Arial MT"/>
        <family val="2"/>
      </rPr>
      <t>$   93.000,00</t>
    </r>
  </si>
  <si>
    <r>
      <rPr>
        <sz val="5.5"/>
        <rFont val="Arial MT"/>
        <family val="2"/>
      </rPr>
      <t>LIJA DE AGUA NO. 180</t>
    </r>
  </si>
  <si>
    <r>
      <rPr>
        <sz val="5.5"/>
        <rFont val="Arial MT"/>
        <family val="2"/>
      </rPr>
      <t>$         2.700,00</t>
    </r>
  </si>
  <si>
    <r>
      <rPr>
        <sz val="5.5"/>
        <rFont val="Arial MT"/>
        <family val="2"/>
      </rPr>
      <t>$     1.350,00</t>
    </r>
  </si>
  <si>
    <r>
      <rPr>
        <sz val="5.5"/>
        <rFont val="Arial MT"/>
        <family val="2"/>
      </rPr>
      <t>SILICONA TUBO 200X300 ML</t>
    </r>
  </si>
  <si>
    <r>
      <rPr>
        <sz val="5.5"/>
        <rFont val="Arial MT"/>
        <family val="2"/>
      </rPr>
      <t>$       34.000,00</t>
    </r>
  </si>
  <si>
    <r>
      <rPr>
        <sz val="5.5"/>
        <rFont val="Arial MT"/>
        <family val="2"/>
      </rPr>
      <t>$         816,00</t>
    </r>
  </si>
  <si>
    <r>
      <rPr>
        <sz val="5.5"/>
        <rFont val="Arial MT"/>
        <family val="2"/>
      </rPr>
      <t>SOLDADURA ELÉCTRICA 004 KG DE 3/32"</t>
    </r>
  </si>
  <si>
    <r>
      <rPr>
        <sz val="5.5"/>
        <rFont val="Arial MT"/>
        <family val="2"/>
      </rPr>
      <t>$       17.800,00</t>
    </r>
  </si>
  <si>
    <r>
      <rPr>
        <sz val="5.5"/>
        <rFont val="Arial MT"/>
        <family val="2"/>
      </rPr>
      <t>$     2.848,00</t>
    </r>
  </si>
  <si>
    <r>
      <rPr>
        <sz val="5.5"/>
        <rFont val="Arial MT"/>
        <family val="2"/>
      </rPr>
      <t>VIDRIO TRANSPARENTE 4MM.</t>
    </r>
  </si>
  <si>
    <r>
      <rPr>
        <sz val="5.5"/>
        <rFont val="Arial MT"/>
        <family val="2"/>
      </rPr>
      <t>$       76.500,00</t>
    </r>
  </si>
  <si>
    <r>
      <rPr>
        <sz val="5.5"/>
        <rFont val="Arial MT"/>
        <family val="2"/>
      </rPr>
      <t>$   80.325,00</t>
    </r>
  </si>
  <si>
    <r>
      <rPr>
        <b/>
        <sz val="5.5"/>
        <rFont val="Arial"/>
        <family val="2"/>
      </rPr>
      <t>187.791,00</t>
    </r>
  </si>
  <si>
    <r>
      <rPr>
        <sz val="5.5"/>
        <rFont val="Arial MT"/>
        <family val="2"/>
      </rPr>
      <t>37.500,00</t>
    </r>
  </si>
  <si>
    <r>
      <rPr>
        <b/>
        <sz val="5.5"/>
        <rFont val="Arial"/>
        <family val="2"/>
      </rPr>
      <t>253.023,00</t>
    </r>
  </si>
  <si>
    <r>
      <rPr>
        <sz val="6.5"/>
        <rFont val="Arial MT"/>
        <family val="2"/>
      </rPr>
      <t>Instalacion de tubo metalico de 2" tipo pesado - fachada</t>
    </r>
  </si>
  <si>
    <r>
      <rPr>
        <b/>
        <sz val="5.5"/>
        <rFont val="Arial"/>
        <family val="2"/>
      </rPr>
      <t>2.096,00</t>
    </r>
  </si>
  <si>
    <r>
      <rPr>
        <sz val="5.5"/>
        <rFont val="Arial MT"/>
        <family val="2"/>
      </rPr>
      <t>0,2</t>
    </r>
  </si>
  <si>
    <r>
      <rPr>
        <b/>
        <sz val="5.5"/>
        <rFont val="Arial"/>
        <family val="2"/>
      </rPr>
      <t>9.864,00</t>
    </r>
  </si>
  <si>
    <r>
      <rPr>
        <b/>
        <sz val="5.5"/>
        <rFont val="Arial"/>
        <family val="2"/>
      </rPr>
      <t>17.431,00</t>
    </r>
  </si>
  <si>
    <r>
      <rPr>
        <sz val="6.5"/>
        <rFont val="Arial MT"/>
        <family val="2"/>
      </rPr>
      <t>Rejillas en tubo rectangular metalico</t>
    </r>
  </si>
  <si>
    <r>
      <rPr>
        <b/>
        <sz val="5.5"/>
        <rFont val="Arial"/>
        <family val="2"/>
      </rPr>
      <t>132,00</t>
    </r>
  </si>
  <si>
    <r>
      <rPr>
        <sz val="5.5"/>
        <rFont val="Arial MT"/>
        <family val="2"/>
      </rPr>
      <t>tubo rectangular metalico</t>
    </r>
  </si>
  <si>
    <r>
      <rPr>
        <b/>
        <sz val="5.5"/>
        <rFont val="Arial"/>
        <family val="2"/>
      </rPr>
      <t>8.700,00</t>
    </r>
  </si>
  <si>
    <r>
      <rPr>
        <sz val="5.5"/>
        <rFont val="Arial MT"/>
        <family val="2"/>
      </rPr>
      <t>1.800,00</t>
    </r>
  </si>
  <si>
    <r>
      <rPr>
        <b/>
        <sz val="5.5"/>
        <rFont val="Arial"/>
        <family val="2"/>
      </rPr>
      <t>1.800,00</t>
    </r>
  </si>
  <si>
    <r>
      <rPr>
        <b/>
        <sz val="5.5"/>
        <rFont val="Arial"/>
        <family val="2"/>
      </rPr>
      <t>13.273,00</t>
    </r>
  </si>
  <si>
    <r>
      <rPr>
        <sz val="6.5"/>
        <rFont val="Arial MT"/>
        <family val="2"/>
      </rPr>
      <t>Protectores de ventanas en varilla metalica cuadrada de 1/2"</t>
    </r>
  </si>
  <si>
    <r>
      <rPr>
        <b/>
        <sz val="5.5"/>
        <rFont val="Arial"/>
        <family val="2"/>
      </rPr>
      <t>6.121,00</t>
    </r>
  </si>
  <si>
    <r>
      <rPr>
        <sz val="5.5"/>
        <rFont val="Arial MT"/>
        <family val="2"/>
      </rPr>
      <t>Protectores de ventanas en varilla metalica cuadrada de 1/2"</t>
    </r>
  </si>
  <si>
    <r>
      <rPr>
        <b/>
        <sz val="5.5"/>
        <rFont val="Arial"/>
        <family val="2"/>
      </rPr>
      <t>112.300,00</t>
    </r>
  </si>
  <si>
    <r>
      <rPr>
        <sz val="5.5"/>
        <rFont val="Arial MT"/>
        <family val="2"/>
      </rPr>
      <t>0,008</t>
    </r>
  </si>
  <si>
    <r>
      <rPr>
        <b/>
        <sz val="5.5"/>
        <rFont val="Arial"/>
        <family val="2"/>
      </rPr>
      <t>22.500,00</t>
    </r>
  </si>
  <si>
    <r>
      <rPr>
        <b/>
        <sz val="5.5"/>
        <rFont val="Arial"/>
        <family val="2"/>
      </rPr>
      <t>167.332,00</t>
    </r>
  </si>
  <si>
    <r>
      <rPr>
        <b/>
        <sz val="6"/>
        <rFont val="Arial"/>
        <family val="2"/>
      </rPr>
      <t>CONSTRUCCIÓN DE PLANTA DE TRATAMIENTO DE AGUA POTABLE CON CAPACIDAD DE PRODUCCIÓN DE 500 M3/DÍA EN EL CORREGIMIENTO DE BUENOS AIRES, MUNICIPIO DE URIBIA - GUAJIRA.</t>
    </r>
  </si>
  <si>
    <r>
      <rPr>
        <sz val="6"/>
        <rFont val="Arial MT"/>
        <family val="2"/>
      </rPr>
      <t>ITEM</t>
    </r>
  </si>
  <si>
    <r>
      <rPr>
        <sz val="6"/>
        <rFont val="Arial MT"/>
        <family val="2"/>
      </rPr>
      <t>:</t>
    </r>
  </si>
  <si>
    <r>
      <rPr>
        <sz val="7.5"/>
        <rFont val="Arial MT"/>
        <family val="2"/>
      </rPr>
      <t>Excavacion manual para zapatas prefabricadas</t>
    </r>
  </si>
  <si>
    <r>
      <rPr>
        <b/>
        <sz val="6"/>
        <rFont val="Arial"/>
        <family val="2"/>
      </rPr>
      <t>1.054,00</t>
    </r>
  </si>
  <si>
    <r>
      <rPr>
        <sz val="6"/>
        <rFont val="Arial MT"/>
        <family val="2"/>
      </rPr>
      <t>Cuadrilla tipo 6 (Excavaciones 6 A)</t>
    </r>
  </si>
  <si>
    <r>
      <rPr>
        <b/>
        <sz val="6"/>
        <rFont val="Arial"/>
        <family val="2"/>
      </rPr>
      <t>22.142,00</t>
    </r>
  </si>
  <si>
    <r>
      <rPr>
        <sz val="6.5"/>
        <rFont val="Arial MT"/>
        <family val="2"/>
      </rPr>
      <t>Transporte, instalacion y anclaje de zapatas prefabricadas</t>
    </r>
  </si>
  <si>
    <r>
      <rPr>
        <b/>
        <sz val="5.5"/>
        <rFont val="Arial"/>
        <family val="2"/>
      </rPr>
      <t>2.977,00</t>
    </r>
  </si>
  <si>
    <r>
      <rPr>
        <sz val="6.5"/>
        <rFont val="Arial MT"/>
        <family val="2"/>
      </rPr>
      <t>Zapata roscada prefabricada 30cm</t>
    </r>
  </si>
  <si>
    <r>
      <rPr>
        <b/>
        <sz val="5.5"/>
        <rFont val="Arial"/>
        <family val="2"/>
      </rPr>
      <t>122.000,00</t>
    </r>
  </si>
  <si>
    <r>
      <rPr>
        <sz val="6.5"/>
        <rFont val="Arial MT"/>
        <family val="2"/>
      </rPr>
      <t>Cuadrilla tipo 15 (Electrica y automatizacion)</t>
    </r>
  </si>
  <si>
    <r>
      <rPr>
        <b/>
        <sz val="5.5"/>
        <rFont val="Arial"/>
        <family val="2"/>
      </rPr>
      <t>59.544,00</t>
    </r>
  </si>
  <si>
    <r>
      <rPr>
        <sz val="6.5"/>
        <rFont val="Arial MT"/>
        <family val="2"/>
      </rPr>
      <t>Transporte e instalacion de bases estructurales para paneles</t>
    </r>
  </si>
  <si>
    <r>
      <rPr>
        <b/>
        <sz val="5.5"/>
        <rFont val="Arial"/>
        <family val="2"/>
      </rPr>
      <t>1.191,00</t>
    </r>
  </si>
  <si>
    <r>
      <rPr>
        <sz val="6.5"/>
        <rFont val="Arial MT"/>
        <family val="2"/>
      </rPr>
      <t>Solar Rack anticorrosivo para montaje de paneles</t>
    </r>
  </si>
  <si>
    <r>
      <rPr>
        <sz val="5.5"/>
        <rFont val="Arial MT"/>
        <family val="2"/>
      </rPr>
      <t>unidad</t>
    </r>
  </si>
  <si>
    <r>
      <rPr>
        <b/>
        <sz val="5.5"/>
        <rFont val="Arial"/>
        <family val="2"/>
      </rPr>
      <t>147.009,00</t>
    </r>
  </si>
  <si>
    <r>
      <rPr>
        <sz val="6.5"/>
        <rFont val="Arial MT"/>
        <family val="2"/>
      </rPr>
      <t>Transporte e instalacion de placas fotovoltaicas 400Wp</t>
    </r>
  </si>
  <si>
    <r>
      <rPr>
        <sz val="6.5"/>
        <rFont val="Arial MT"/>
        <family val="2"/>
      </rPr>
      <t>Caja de paso 4x4 IP66</t>
    </r>
  </si>
  <si>
    <r>
      <rPr>
        <sz val="6.5"/>
        <rFont val="Arial MT"/>
        <family val="2"/>
      </rPr>
      <t>Panel solar 400Wp monocristalino / policristalino 40VMP</t>
    </r>
  </si>
  <si>
    <r>
      <rPr>
        <b/>
        <sz val="5.5"/>
        <rFont val="Arial"/>
        <family val="2"/>
      </rPr>
      <t>981.510,00</t>
    </r>
  </si>
  <si>
    <r>
      <rPr>
        <b/>
        <sz val="5.5"/>
        <rFont val="Arial"/>
        <family val="2"/>
      </rPr>
      <t>1.006.519,00</t>
    </r>
  </si>
  <si>
    <r>
      <rPr>
        <sz val="6.5"/>
        <rFont val="Arial MT"/>
        <family val="2"/>
      </rPr>
      <t>Transporte e instalacion de Conversor DC-DC</t>
    </r>
  </si>
  <si>
    <r>
      <rPr>
        <sz val="5.5"/>
        <rFont val="Arial MT"/>
        <family val="2"/>
      </rPr>
      <t>$           3.810.800</t>
    </r>
  </si>
  <si>
    <r>
      <rPr>
        <b/>
        <sz val="5.5"/>
        <rFont val="Arial"/>
        <family val="2"/>
      </rPr>
      <t>190.540,00</t>
    </r>
  </si>
  <si>
    <r>
      <rPr>
        <sz val="5.5"/>
        <rFont val="Arial MT"/>
        <family val="2"/>
      </rPr>
      <t>$                     -</t>
    </r>
  </si>
  <si>
    <r>
      <rPr>
        <sz val="5.5"/>
        <rFont val="Arial MT"/>
        <family val="2"/>
      </rPr>
      <t>$                                  3.810.800</t>
    </r>
  </si>
  <si>
    <r>
      <rPr>
        <b/>
        <sz val="5.5"/>
        <rFont val="Arial"/>
        <family val="2"/>
      </rPr>
      <t>3.810.800,00</t>
    </r>
  </si>
  <si>
    <r>
      <rPr>
        <b/>
        <sz val="5.5"/>
        <rFont val="Arial"/>
        <family val="2"/>
      </rPr>
      <t>500.000,00</t>
    </r>
  </si>
  <si>
    <r>
      <rPr>
        <b/>
        <sz val="5.5"/>
        <rFont val="Arial"/>
        <family val="2"/>
      </rPr>
      <t>4.501.340,00</t>
    </r>
  </si>
  <si>
    <r>
      <rPr>
        <sz val="6.5"/>
        <rFont val="Arial MT"/>
        <family val="2"/>
      </rPr>
      <t>Transporte e instalacion de rack de baterias 48v 100Ah</t>
    </r>
  </si>
  <si>
    <r>
      <rPr>
        <b/>
        <sz val="5.5"/>
        <rFont val="Arial"/>
        <family val="2"/>
      </rPr>
      <t>2.382,00</t>
    </r>
  </si>
  <si>
    <r>
      <rPr>
        <b/>
        <sz val="5.5"/>
        <rFont val="Arial"/>
        <family val="2"/>
      </rPr>
      <t>47.635,00</t>
    </r>
  </si>
  <si>
    <r>
      <rPr>
        <b/>
        <sz val="5.5"/>
        <rFont val="Arial"/>
        <family val="2"/>
      </rPr>
      <t>50.017,00</t>
    </r>
  </si>
  <si>
    <r>
      <rPr>
        <sz val="6.5"/>
        <rFont val="Arial MT"/>
        <family val="2"/>
      </rPr>
      <t>Suministro e instalación de tuberia principal para strings DC en PVC tipo A</t>
    </r>
  </si>
  <si>
    <r>
      <rPr>
        <sz val="6.5"/>
        <rFont val="Arial MT"/>
        <family val="2"/>
      </rPr>
      <t>Tuberia PVC tipo A 3/4" para strings</t>
    </r>
  </si>
  <si>
    <r>
      <rPr>
        <b/>
        <sz val="5.5"/>
        <rFont val="Arial"/>
        <family val="2"/>
      </rPr>
      <t>10.375,00</t>
    </r>
  </si>
  <si>
    <r>
      <rPr>
        <sz val="6.5"/>
        <rFont val="Arial MT"/>
        <family val="2"/>
      </rPr>
      <t>Cuadrilla tipo 6 (Excavaciones 6 A)</t>
    </r>
  </si>
  <si>
    <r>
      <rPr>
        <sz val="5.5"/>
        <rFont val="Arial MT"/>
        <family val="2"/>
      </rPr>
      <t>Sub - Total Total Costo Directo</t>
    </r>
  </si>
  <si>
    <r>
      <rPr>
        <b/>
        <sz val="5.5"/>
        <rFont val="Arial"/>
        <family val="2"/>
      </rPr>
      <t>35.384,00</t>
    </r>
  </si>
  <si>
    <r>
      <rPr>
        <sz val="6.5"/>
        <rFont val="Arial MT"/>
        <family val="2"/>
      </rPr>
      <t>Suministro e instalación de tuberia principal para lineas de fuerza BUS DC en PVC tipo A</t>
    </r>
  </si>
  <si>
    <r>
      <rPr>
        <b/>
        <sz val="5.5"/>
        <rFont val="Arial"/>
        <family val="2"/>
      </rPr>
      <t>806,00</t>
    </r>
  </si>
  <si>
    <r>
      <rPr>
        <sz val="6.5"/>
        <rFont val="Arial MT"/>
        <family val="2"/>
      </rPr>
      <t>Tuberia PVC tipo A 1" para lineas de fuerza</t>
    </r>
  </si>
  <si>
    <r>
      <rPr>
        <b/>
        <sz val="5.5"/>
        <rFont val="Arial"/>
        <family val="2"/>
      </rPr>
      <t>17.175,00</t>
    </r>
  </si>
  <si>
    <r>
      <rPr>
        <b/>
        <sz val="5.5"/>
        <rFont val="Arial"/>
        <family val="2"/>
      </rPr>
      <t>lll - MANO DE OBRA</t>
    </r>
    <r>
      <rPr>
        <sz val="5.5"/>
        <rFont val="Times New Roman"/>
        <family val="1"/>
      </rPr>
      <t xml:space="preserve">                                                                                                                                                                 </t>
    </r>
    <r>
      <rPr>
        <sz val="5.5"/>
        <rFont val="Arial MT"/>
        <family val="2"/>
      </rPr>
      <t>13740</t>
    </r>
  </si>
  <si>
    <r>
      <rPr>
        <b/>
        <sz val="5.5"/>
        <rFont val="Arial"/>
        <family val="2"/>
      </rPr>
      <t>16.126,00</t>
    </r>
  </si>
  <si>
    <r>
      <rPr>
        <b/>
        <sz val="5.5"/>
        <rFont val="Arial"/>
        <family val="2"/>
      </rPr>
      <t>34.107,00</t>
    </r>
  </si>
  <si>
    <r>
      <rPr>
        <sz val="6.5"/>
        <rFont val="Arial MT"/>
        <family val="2"/>
      </rPr>
      <t>Suministro e instalación de tuberia principal para lineas  bajantes de strings DC en coraza metalica</t>
    </r>
  </si>
  <si>
    <r>
      <rPr>
        <sz val="5.5"/>
        <rFont val="Arial MT"/>
        <family val="2"/>
      </rPr>
      <t>15,9</t>
    </r>
  </si>
  <si>
    <r>
      <rPr>
        <b/>
        <sz val="5.5"/>
        <rFont val="Arial"/>
        <family val="2"/>
      </rPr>
      <t>595,00</t>
    </r>
  </si>
  <si>
    <r>
      <rPr>
        <sz val="6.5"/>
        <rFont val="Arial MT"/>
        <family val="2"/>
      </rPr>
      <t>Union hembra roscada galvanizada 1/2"</t>
    </r>
  </si>
  <si>
    <r>
      <rPr>
        <sz val="6.5"/>
        <rFont val="Arial MT"/>
        <family val="2"/>
      </rPr>
      <t>Conector Liquid Tight Para Coraza 1/2"</t>
    </r>
  </si>
  <si>
    <r>
      <rPr>
        <sz val="6.5"/>
        <rFont val="Arial MT"/>
        <family val="2"/>
      </rPr>
      <t>Tuberia flexible Coraza liquid tight 1/2" para lineas bajantes</t>
    </r>
  </si>
  <si>
    <r>
      <rPr>
        <b/>
        <sz val="5.5"/>
        <rFont val="Arial"/>
        <family val="2"/>
      </rPr>
      <t>12.870,00</t>
    </r>
  </si>
  <si>
    <r>
      <rPr>
        <b/>
        <sz val="5.5"/>
        <rFont val="Arial"/>
        <family val="2"/>
      </rPr>
      <t>25.374,00</t>
    </r>
  </si>
  <si>
    <r>
      <rPr>
        <sz val="6.5"/>
        <rFont val="Arial MT"/>
        <family val="2"/>
      </rPr>
      <t>Suministro e instalación gabinete electrico/ Combiner box</t>
    </r>
  </si>
  <si>
    <r>
      <rPr>
        <sz val="5.5"/>
        <rFont val="Arial MT"/>
        <family val="2"/>
      </rPr>
      <t>15,10</t>
    </r>
  </si>
  <si>
    <r>
      <rPr>
        <b/>
        <sz val="5.5"/>
        <rFont val="Arial"/>
        <family val="2"/>
      </rPr>
      <t>450.084,00</t>
    </r>
  </si>
  <si>
    <r>
      <rPr>
        <sz val="6.5"/>
        <rFont val="Arial MT"/>
        <family val="2"/>
      </rPr>
      <t>Suministro e instalacion de cable solar 4mm2 para strings FV</t>
    </r>
  </si>
  <si>
    <r>
      <rPr>
        <sz val="5.5"/>
        <rFont val="Arial MT"/>
        <family val="2"/>
      </rPr>
      <t>15,11</t>
    </r>
  </si>
  <si>
    <r>
      <rPr>
        <sz val="6.5"/>
        <rFont val="Arial MT"/>
        <family val="2"/>
      </rPr>
      <t>Cable solar aislamiento Z termoestable, 4mm2</t>
    </r>
  </si>
  <si>
    <r>
      <rPr>
        <b/>
        <sz val="5.5"/>
        <rFont val="Arial"/>
        <family val="2"/>
      </rPr>
      <t>8.500,00</t>
    </r>
  </si>
  <si>
    <r>
      <rPr>
        <b/>
        <sz val="5.5"/>
        <rFont val="Arial"/>
        <family val="2"/>
      </rPr>
      <t>21.004,00</t>
    </r>
  </si>
  <si>
    <r>
      <rPr>
        <sz val="6.5"/>
        <rFont val="Arial MT"/>
        <family val="2"/>
      </rPr>
      <t>Suministro e instalacion de cable de fuerza para bus DC</t>
    </r>
  </si>
  <si>
    <r>
      <rPr>
        <sz val="5.5"/>
        <rFont val="Arial MT"/>
        <family val="2"/>
      </rPr>
      <t>15,12</t>
    </r>
  </si>
  <si>
    <r>
      <rPr>
        <sz val="6.5"/>
        <rFont val="Arial MT"/>
        <family val="2"/>
      </rPr>
      <t>Cable EXZHELLENT 1x 2# 1000VDC</t>
    </r>
  </si>
  <si>
    <r>
      <rPr>
        <sz val="5.5"/>
        <rFont val="Arial MT"/>
        <family val="2"/>
      </rPr>
      <t>ml</t>
    </r>
  </si>
  <si>
    <r>
      <rPr>
        <b/>
        <sz val="5.5"/>
        <rFont val="Arial"/>
        <family val="2"/>
      </rPr>
      <t>36.694,00</t>
    </r>
  </si>
  <si>
    <r>
      <rPr>
        <b/>
        <sz val="5.5"/>
        <rFont val="Arial"/>
        <family val="2"/>
      </rPr>
      <t>49.198,00</t>
    </r>
  </si>
  <si>
    <r>
      <rPr>
        <sz val="6.5"/>
        <rFont val="Arial MT"/>
        <family val="2"/>
      </rPr>
      <t>Suministro e instalacion de cable tierra para bonding de placas FV</t>
    </r>
  </si>
  <si>
    <r>
      <rPr>
        <sz val="5.5"/>
        <rFont val="Arial MT"/>
        <family val="2"/>
      </rPr>
      <t>15,13</t>
    </r>
  </si>
  <si>
    <r>
      <rPr>
        <sz val="6.5"/>
        <rFont val="Arial MT"/>
        <family val="2"/>
      </rPr>
      <t>Cable solar aislamiento Z termoestable, 4mm2 verde</t>
    </r>
  </si>
  <si>
    <r>
      <rPr>
        <sz val="6.5"/>
        <rFont val="Arial MT"/>
        <family val="2"/>
      </rPr>
      <t>Suministro e instalacion de protecciones y accesorios DC para aplicacion fotovoltaica</t>
    </r>
  </si>
  <si>
    <r>
      <rPr>
        <sz val="6.5"/>
        <rFont val="Arial MT"/>
        <family val="2"/>
      </rPr>
      <t>DPS DC 1000VDC tipo 1 Retie</t>
    </r>
  </si>
  <si>
    <r>
      <rPr>
        <sz val="6.5"/>
        <rFont val="Arial MT"/>
        <family val="2"/>
      </rPr>
      <t>Seccionador DC 2 posiciones 10Amp</t>
    </r>
  </si>
  <si>
    <r>
      <rPr>
        <sz val="6.5"/>
        <rFont val="Arial MT"/>
        <family val="2"/>
      </rPr>
      <t>Borneras Viking #4</t>
    </r>
  </si>
  <si>
    <r>
      <rPr>
        <sz val="6.5"/>
        <rFont val="Arial MT"/>
        <family val="2"/>
      </rPr>
      <t>Barraje de distribucion 300A para Combiner box</t>
    </r>
  </si>
  <si>
    <r>
      <rPr>
        <sz val="6.5"/>
        <rFont val="Arial MT"/>
        <family val="2"/>
      </rPr>
      <t>Bloque de distribucion 100A</t>
    </r>
  </si>
  <si>
    <r>
      <rPr>
        <sz val="6.5"/>
        <rFont val="Arial MT"/>
        <family val="2"/>
      </rPr>
      <t>Barraje de distribucion 300A DC para Tablero de bombas</t>
    </r>
  </si>
  <si>
    <r>
      <rPr>
        <sz val="6.5"/>
        <rFont val="Arial MT"/>
        <family val="2"/>
      </rPr>
      <t>Breaker bipolar 10Amp 1000VDC</t>
    </r>
  </si>
  <si>
    <r>
      <rPr>
        <b/>
        <sz val="5.5"/>
        <rFont val="Arial"/>
        <family val="2"/>
      </rPr>
      <t>2.540.750,00</t>
    </r>
  </si>
  <si>
    <r>
      <rPr>
        <b/>
        <sz val="5.5"/>
        <rFont val="Arial"/>
        <family val="2"/>
      </rPr>
      <t>2.990.834,00</t>
    </r>
  </si>
  <si>
    <r>
      <rPr>
        <sz val="5.5"/>
        <rFont val="Arial MT"/>
        <family val="2"/>
      </rPr>
      <t>ELABORÓ:</t>
    </r>
    <r>
      <rPr>
        <sz val="5.5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</t>
    </r>
    <r>
      <rPr>
        <sz val="5.5"/>
        <rFont val="Arial MT"/>
        <family val="2"/>
      </rPr>
      <t>4601891</t>
    </r>
  </si>
  <si>
    <r>
      <rPr>
        <sz val="6.5"/>
        <rFont val="Arial MT"/>
        <family val="2"/>
      </rPr>
      <t>Suministro e instalacion de variador de frecuencia 30HP</t>
    </r>
  </si>
  <si>
    <r>
      <rPr>
        <sz val="6.5"/>
        <rFont val="Calibri"/>
        <family val="1"/>
      </rPr>
      <t>16,1</t>
    </r>
  </si>
  <si>
    <r>
      <rPr>
        <sz val="6.5"/>
        <rFont val="Arial MT"/>
        <family val="2"/>
      </rPr>
      <t>Borna viking #2</t>
    </r>
  </si>
  <si>
    <r>
      <rPr>
        <b/>
        <sz val="5.5"/>
        <rFont val="Arial"/>
        <family val="2"/>
      </rPr>
      <t>81.000,00</t>
    </r>
  </si>
  <si>
    <r>
      <rPr>
        <b/>
        <sz val="5.5"/>
        <rFont val="Arial"/>
        <family val="2"/>
      </rPr>
      <t>476.350,00</t>
    </r>
  </si>
  <si>
    <r>
      <rPr>
        <b/>
        <sz val="5.5"/>
        <rFont val="Arial"/>
        <family val="2"/>
      </rPr>
      <t>981.168,00</t>
    </r>
  </si>
  <si>
    <r>
      <rPr>
        <sz val="6.5"/>
        <rFont val="Arial MT"/>
        <family val="2"/>
      </rPr>
      <t>Suministro e instalacion de variador de frecuencia 10HP</t>
    </r>
  </si>
  <si>
    <r>
      <rPr>
        <b/>
        <sz val="6.5"/>
        <rFont val="Calibri"/>
        <family val="1"/>
      </rPr>
      <t>16,2</t>
    </r>
  </si>
  <si>
    <r>
      <rPr>
        <sz val="6.5"/>
        <rFont val="Arial MT"/>
        <family val="2"/>
      </rPr>
      <t>Suministro e instalacion de variador de frecuencia 5HP</t>
    </r>
  </si>
  <si>
    <r>
      <rPr>
        <sz val="5.5"/>
        <rFont val="Arial MT"/>
        <family val="2"/>
      </rPr>
      <t>16,3</t>
    </r>
  </si>
  <si>
    <r>
      <rPr>
        <sz val="6.5"/>
        <rFont val="Arial MT"/>
        <family val="2"/>
      </rPr>
      <t>Suministro e instalacion de variador de frecuencia 1HP</t>
    </r>
  </si>
  <si>
    <r>
      <rPr>
        <sz val="5.5"/>
        <rFont val="Arial MT"/>
        <family val="2"/>
      </rPr>
      <t>16,4</t>
    </r>
  </si>
  <si>
    <r>
      <rPr>
        <b/>
        <sz val="5.5"/>
        <rFont val="Arial"/>
        <family val="2"/>
      </rPr>
      <t>CONSTRUCCIÓN DE PLANTA DE TRATAMIENTO DE AGUA POTABLE CON CAPACIDAD DE PRODUCCIÓN DE 500 M3/DÍA EN EL CORREGIMIENTO DE BUENOS AIRES, MUNICIPIO DE URIBIA - GUAJIRA.</t>
    </r>
  </si>
  <si>
    <r>
      <rPr>
        <sz val="6.5"/>
        <rFont val="Arial MT"/>
        <family val="2"/>
      </rPr>
      <t>Suministro e instalacion de seccionadores para circuitos ramales</t>
    </r>
  </si>
  <si>
    <r>
      <rPr>
        <sz val="5.5"/>
        <rFont val="Arial MT"/>
        <family val="2"/>
      </rPr>
      <t>16,5</t>
    </r>
  </si>
  <si>
    <r>
      <rPr>
        <sz val="6.5"/>
        <rFont val="Arial MT"/>
        <family val="2"/>
      </rPr>
      <t>Breaker industrial 3L 10-100 Amp seccionadores de ramales 1000</t>
    </r>
  </si>
  <si>
    <r>
      <rPr>
        <b/>
        <sz val="5.5"/>
        <rFont val="Arial"/>
        <family val="2"/>
      </rPr>
      <t>289.705,00</t>
    </r>
  </si>
  <si>
    <r>
      <rPr>
        <b/>
        <sz val="5.5"/>
        <rFont val="Arial"/>
        <family val="2"/>
      </rPr>
      <t>314.714,00</t>
    </r>
  </si>
  <si>
    <r>
      <rPr>
        <sz val="6.5"/>
        <rFont val="Arial MT"/>
        <family val="2"/>
      </rPr>
      <t xml:space="preserve">Suministro e Instalacion de armario electrico y sistema de refrigeracion HOFFMAN para
</t>
    </r>
    <r>
      <rPr>
        <sz val="6.5"/>
        <rFont val="Arial MT"/>
        <family val="2"/>
      </rPr>
      <t>armario, incluye materiales y mano de obra</t>
    </r>
  </si>
  <si>
    <r>
      <rPr>
        <sz val="5.5"/>
        <rFont val="Arial MT"/>
        <family val="2"/>
      </rPr>
      <t>16,6</t>
    </r>
  </si>
  <si>
    <r>
      <rPr>
        <b/>
        <sz val="5.5"/>
        <rFont val="Arial"/>
        <family val="2"/>
      </rPr>
      <t>25.009,00</t>
    </r>
  </si>
  <si>
    <r>
      <rPr>
        <sz val="6.5"/>
        <rFont val="Arial MT"/>
        <family val="2"/>
      </rPr>
      <t xml:space="preserve">Suministro e programacion y montaje de sistemas automaticos, incluye materiales y mano de
</t>
    </r>
    <r>
      <rPr>
        <sz val="6.5"/>
        <rFont val="Arial MT"/>
        <family val="2"/>
      </rPr>
      <t>obra</t>
    </r>
  </si>
  <si>
    <r>
      <rPr>
        <sz val="5.5"/>
        <rFont val="Arial MT"/>
        <family val="2"/>
      </rPr>
      <t>16,7</t>
    </r>
  </si>
  <si>
    <r>
      <rPr>
        <sz val="5.5"/>
        <rFont val="Arial MT"/>
        <family val="2"/>
      </rPr>
      <t>$         11.432.400</t>
    </r>
  </si>
  <si>
    <r>
      <rPr>
        <b/>
        <sz val="5.5"/>
        <rFont val="Arial"/>
        <family val="2"/>
      </rPr>
      <t>571.620,00</t>
    </r>
  </si>
  <si>
    <r>
      <rPr>
        <sz val="5.5"/>
        <rFont val="Arial MT"/>
        <family val="2"/>
      </rPr>
      <t>Fuente De Alimentacion Plc S7 300 120-230 Siemens</t>
    </r>
  </si>
  <si>
    <r>
      <rPr>
        <sz val="5.5"/>
        <rFont val="Arial MT"/>
        <family val="2"/>
      </rPr>
      <t>Paradas de emergencia</t>
    </r>
  </si>
  <si>
    <r>
      <rPr>
        <sz val="5.5"/>
        <rFont val="Arial MT"/>
        <family val="2"/>
      </rPr>
      <t>Pilotos 220VAC 4mm2</t>
    </r>
  </si>
  <si>
    <r>
      <rPr>
        <b/>
        <sz val="5.5"/>
        <rFont val="Arial"/>
        <family val="2"/>
      </rPr>
      <t>2.202.045,00</t>
    </r>
  </si>
  <si>
    <r>
      <rPr>
        <sz val="5.5"/>
        <rFont val="Arial MT"/>
        <family val="2"/>
      </rPr>
      <t>$                              11.432.400</t>
    </r>
  </si>
  <si>
    <r>
      <rPr>
        <b/>
        <sz val="5.5"/>
        <rFont val="Arial"/>
        <family val="2"/>
      </rPr>
      <t>11.432.400,00</t>
    </r>
  </si>
  <si>
    <r>
      <rPr>
        <b/>
        <sz val="5.5"/>
        <rFont val="Arial"/>
        <family val="2"/>
      </rPr>
      <t>16.206.065,00</t>
    </r>
  </si>
  <si>
    <r>
      <rPr>
        <sz val="6.5"/>
        <rFont val="Arial MT"/>
        <family val="2"/>
      </rPr>
      <t xml:space="preserve">Suministro e Instalacion de sistema satelital para monitoreo, incluye materiales y mano de
</t>
    </r>
    <r>
      <rPr>
        <sz val="6.5"/>
        <rFont val="Arial MT"/>
        <family val="2"/>
      </rPr>
      <t>obra</t>
    </r>
  </si>
  <si>
    <r>
      <rPr>
        <sz val="5.5"/>
        <rFont val="Arial MT"/>
        <family val="2"/>
      </rPr>
      <t>16,8</t>
    </r>
  </si>
  <si>
    <r>
      <rPr>
        <sz val="5.5"/>
        <rFont val="Arial MT"/>
        <family val="2"/>
      </rPr>
      <t>Modulo GPRS + Fuente de poder + SIMCARD</t>
    </r>
  </si>
  <si>
    <r>
      <rPr>
        <b/>
        <sz val="5.5"/>
        <rFont val="Arial"/>
        <family val="2"/>
      </rPr>
      <t>690.795,00</t>
    </r>
  </si>
  <si>
    <r>
      <rPr>
        <b/>
        <sz val="5.5"/>
        <rFont val="Arial"/>
        <family val="2"/>
      </rPr>
      <t>14.694.815,00</t>
    </r>
  </si>
  <si>
    <r>
      <rPr>
        <sz val="6.5"/>
        <rFont val="Arial MT"/>
        <family val="2"/>
      </rPr>
      <t xml:space="preserve">Suministro e Instalacion de sistema para telemetria y sensorica, incluye materiales y mano de
</t>
    </r>
    <r>
      <rPr>
        <sz val="6.5"/>
        <rFont val="Arial MT"/>
        <family val="2"/>
      </rPr>
      <t>obra</t>
    </r>
  </si>
  <si>
    <r>
      <rPr>
        <sz val="5.5"/>
        <rFont val="Arial MT"/>
        <family val="2"/>
      </rPr>
      <t>16,9</t>
    </r>
  </si>
  <si>
    <r>
      <rPr>
        <sz val="5.5"/>
        <rFont val="Arial MT"/>
        <family val="2"/>
      </rPr>
      <t>$           1.905.400</t>
    </r>
  </si>
  <si>
    <r>
      <rPr>
        <b/>
        <sz val="5.5"/>
        <rFont val="Arial"/>
        <family val="2"/>
      </rPr>
      <t>95.270,00</t>
    </r>
  </si>
  <si>
    <r>
      <rPr>
        <sz val="5.5"/>
        <rFont val="Arial MT"/>
        <family val="2"/>
      </rPr>
      <t>Sensor de nivel para tanque</t>
    </r>
  </si>
  <si>
    <r>
      <rPr>
        <sz val="5.5"/>
        <rFont val="Arial MT"/>
        <family val="2"/>
      </rPr>
      <t>$     4.007.813</t>
    </r>
  </si>
  <si>
    <r>
      <rPr>
        <sz val="5.5"/>
        <rFont val="Arial MT"/>
        <family val="2"/>
      </rPr>
      <t>Transductor de presion 0-10psi/500psi G1/4</t>
    </r>
  </si>
  <si>
    <r>
      <rPr>
        <sz val="5.5"/>
        <rFont val="Arial MT"/>
        <family val="2"/>
      </rPr>
      <t>$     8.547.345</t>
    </r>
  </si>
  <si>
    <r>
      <rPr>
        <b/>
        <sz val="5.5"/>
        <rFont val="Arial"/>
        <family val="2"/>
      </rPr>
      <t>12.555.158,00</t>
    </r>
  </si>
  <si>
    <r>
      <rPr>
        <sz val="5.5"/>
        <rFont val="Arial MT"/>
        <family val="2"/>
      </rPr>
      <t>$                                1.905.400</t>
    </r>
  </si>
  <si>
    <r>
      <rPr>
        <b/>
        <sz val="5.5"/>
        <rFont val="Arial"/>
        <family val="2"/>
      </rPr>
      <t>1.905.400,00</t>
    </r>
  </si>
  <si>
    <r>
      <rPr>
        <b/>
        <sz val="5.5"/>
        <rFont val="Arial"/>
        <family val="2"/>
      </rPr>
      <t>16.555.828,00</t>
    </r>
  </si>
  <si>
    <r>
      <rPr>
        <sz val="6.5"/>
        <rFont val="Arial MT"/>
        <family val="2"/>
      </rPr>
      <t xml:space="preserve">Suministro e Instalacion de sistema deteccion contra incendio, incluye materiales y mano de
</t>
    </r>
    <r>
      <rPr>
        <sz val="6.5"/>
        <rFont val="Arial MT"/>
        <family val="2"/>
      </rPr>
      <t>obra</t>
    </r>
  </si>
  <si>
    <r>
      <rPr>
        <sz val="5.5"/>
        <rFont val="Arial MT"/>
        <family val="2"/>
      </rPr>
      <t>16,10</t>
    </r>
  </si>
  <si>
    <r>
      <rPr>
        <sz val="5.5"/>
        <rFont val="Arial MT"/>
        <family val="2"/>
      </rPr>
      <t>Detector De Humo Fotoelectrico Inalambrico 5808w3</t>
    </r>
  </si>
  <si>
    <r>
      <rPr>
        <sz val="5.5"/>
        <rFont val="Arial MT"/>
        <family val="2"/>
      </rPr>
      <t>$     1.861.125</t>
    </r>
  </si>
  <si>
    <r>
      <rPr>
        <sz val="5.5"/>
        <rFont val="Arial MT"/>
        <family val="2"/>
      </rPr>
      <t>Hsr Sirena Con Estrobo Para Pared</t>
    </r>
  </si>
  <si>
    <r>
      <rPr>
        <sz val="5.5"/>
        <rFont val="Arial MT"/>
        <family val="2"/>
      </rPr>
      <t>$     1.394.085</t>
    </r>
  </si>
  <si>
    <r>
      <rPr>
        <sz val="5.5"/>
        <rFont val="Arial MT"/>
        <family val="2"/>
      </rPr>
      <t>Fmm-100satk Estación Manual Acción Sencilla Fmm-100satk</t>
    </r>
  </si>
  <si>
    <r>
      <rPr>
        <b/>
        <sz val="5.5"/>
        <rFont val="Arial"/>
        <family val="2"/>
      </rPr>
      <t>3.834.210,00</t>
    </r>
  </si>
  <si>
    <r>
      <rPr>
        <b/>
        <sz val="5.5"/>
        <rFont val="Arial"/>
        <family val="2"/>
      </rPr>
      <t>7.834.880,00</t>
    </r>
  </si>
  <si>
    <t>ITEM</t>
  </si>
  <si>
    <t>DESCRIPCION</t>
  </si>
  <si>
    <t>VALOR TOTAL</t>
  </si>
  <si>
    <t>SUBTOTAL</t>
  </si>
  <si>
    <t>Suministro de Filtro desferrizador de 48" X 72" con accesorios de instalación</t>
  </si>
  <si>
    <t>PRELIMINARES</t>
  </si>
  <si>
    <t>Descapote a máquina, retiro y disposicion</t>
  </si>
  <si>
    <t>M3</t>
  </si>
  <si>
    <t>Relleno con material seleccionado de cantera</t>
  </si>
  <si>
    <t>Trazado y replanteo</t>
  </si>
  <si>
    <t>M2</t>
  </si>
  <si>
    <t>EXCAVACIONES</t>
  </si>
  <si>
    <t>Excavación manual para zapatas</t>
  </si>
  <si>
    <t>Excavación manual para vigas de cimentación</t>
  </si>
  <si>
    <t>ML</t>
  </si>
  <si>
    <t>Relleno con material de excavación</t>
  </si>
  <si>
    <t>MAMPOSTERÍA</t>
  </si>
  <si>
    <t>Sobrenivel ladrillo cocido H=0,3 m</t>
  </si>
  <si>
    <t>Muro en bloque de cemento 0,15x0,20x0,4</t>
  </si>
  <si>
    <t>Mesones en cemento laboratorio</t>
  </si>
  <si>
    <t>PAÑETES</t>
  </si>
  <si>
    <t>Pañete liso mortero 1:5</t>
  </si>
  <si>
    <t>Pañete lineal mortero 1:5</t>
  </si>
  <si>
    <t>Pañete losa de concreto mortero 1:5</t>
  </si>
  <si>
    <t>Filos y dilataciones</t>
  </si>
  <si>
    <t>Pañete impermeabilizado mortero 1:4</t>
  </si>
  <si>
    <t>CUBIERTAS E IMPERMEABILIZACIONES</t>
  </si>
  <si>
    <t>Fabricación, transporte y montaje de cubierta curva auto-portante tipo membrana, flecha del 20%, en lámina de acero estructural galvanizada/ galvalum.</t>
  </si>
  <si>
    <t>Fabricación, transporte y montaje de cerramiento lateral de cubierta auto portante , en lámina de acero estructural galvanizada/ galvalum.</t>
  </si>
  <si>
    <t>Impermeabilización placa voladizo</t>
  </si>
  <si>
    <t>BASES DE PISOS</t>
  </si>
  <si>
    <t>Placa base de concreto e=0,12 contrapiso</t>
  </si>
  <si>
    <t>Andén en concreto de 3000 PSI e=0,1</t>
  </si>
  <si>
    <t>PISOS Y ACABADOS</t>
  </si>
  <si>
    <t>Cerámica piso pared en baños</t>
  </si>
  <si>
    <t>Tablon para piso de planta</t>
  </si>
  <si>
    <t>Zócalos de cerámicas</t>
  </si>
  <si>
    <t>INSTALACIONES  HIDROSANITARIAS</t>
  </si>
  <si>
    <t>Tubería PVC presión 1/2"</t>
  </si>
  <si>
    <t>Tubería PVC presión 3/4"</t>
  </si>
  <si>
    <t>Punto agua potable 1/2" lavamanos</t>
  </si>
  <si>
    <t>UN</t>
  </si>
  <si>
    <t>Punto agua potable 1/2" Sanitario</t>
  </si>
  <si>
    <t>Punto agua potable 1/2" Ducha</t>
  </si>
  <si>
    <t>Tubería PVC sanitaria 2"</t>
  </si>
  <si>
    <t>Tubería PVC sanitaria 4"</t>
  </si>
  <si>
    <t>Punto aguas residuales 4" sanitario</t>
  </si>
  <si>
    <t>Punto aguas residuales 2" lavamanos</t>
  </si>
  <si>
    <t>Punto aguas residuales 2" sifón de piso</t>
  </si>
  <si>
    <t>Caja de inspección 60x60 incluye excavación</t>
  </si>
  <si>
    <t>Suministro e instalación de juego sanitario Quadratto</t>
  </si>
  <si>
    <t>INSTALACIONES  ELECTRICAS</t>
  </si>
  <si>
    <t>Instalación de planta electrica de 150kva.220/127v.</t>
  </si>
  <si>
    <t>Tablero 24 circuitos enchufable con protecciones</t>
  </si>
  <si>
    <t>Ml</t>
  </si>
  <si>
    <t>Suministro  e  instalación  de  acometida  de  tablero  de baja   tension   a   220v   2x4THHNF+1x6THHN-N+1X8T ducto de 11/4" EMT + bornas + cintas</t>
  </si>
  <si>
    <t>Suministro e instalación de acometida de gabinete de control  y  mando  para  bomba  N°1  y  N°2  de  30  HP 3x2THHNF+1X2T ducto de 2" EMT   + bornas + cintas</t>
  </si>
  <si>
    <t>Conexiones   de  tierra   en  cable   No  1/0   desnudo  y terminales   a   equipos   ,   tableros   en   subestacion   y sistema de pararrayo con soldadura exotermica.</t>
  </si>
  <si>
    <t>instalacion de sistema de puesta a tierra</t>
  </si>
  <si>
    <t>Tableros de 6 circuitos con protecciones de 1x20A</t>
  </si>
  <si>
    <t>Salida   Tomacorrientes   muros   110   voltios   en   EMT incluye tomas para lamparas de emergencias</t>
  </si>
  <si>
    <t>salidas tomas normales y aires mini split 220v en EMT</t>
  </si>
  <si>
    <t>Salida lamparas de 2x18 -110v tuberia 1/2 EMT</t>
  </si>
  <si>
    <t>Salida reflector de  led 50w -220v tuberia 1/2 EMT</t>
  </si>
  <si>
    <t>Salida interruptores sencillos EMT</t>
  </si>
  <si>
    <t>Suministro e instalación reflector led 50w-240v</t>
  </si>
  <si>
    <t>ESTRUCTURAS EN CONCRETO</t>
  </si>
  <si>
    <t>Solado en concreto pobre e=0,05</t>
  </si>
  <si>
    <t>Zapatas concreto de 3000 PSI</t>
  </si>
  <si>
    <t>Vigas de cimentación concreto de 3000 PSI</t>
  </si>
  <si>
    <t>Columnas en concreto de 3000 PSI</t>
  </si>
  <si>
    <t>Vigas aéreas en concreto de 3000 PSI</t>
  </si>
  <si>
    <t>Viga canal</t>
  </si>
  <si>
    <t>Acero de refuerzo de 60.000 PSI</t>
  </si>
  <si>
    <t>KG</t>
  </si>
  <si>
    <t>Concreto de 3000 PSI para pilotes de placa tanques</t>
  </si>
  <si>
    <t>Concreto de 3000 PSI para placa de tanques</t>
  </si>
  <si>
    <t>Concreto de 3000 PSI para placa superior oficinas</t>
  </si>
  <si>
    <t>Concreto de 3000 PSI para placa de zona de filtros</t>
  </si>
  <si>
    <t>Suministro, figurado y colocación de Canastilla según diseño para soportes dovelas (alambrón de 1/4" )</t>
  </si>
  <si>
    <t>Malla electrosoldada 5 mm</t>
  </si>
  <si>
    <t>Malla electrosoldada 6 mm</t>
  </si>
  <si>
    <t>CARPINTERÍA</t>
  </si>
  <si>
    <t>Puertas 2x1 en madera con cerradura</t>
  </si>
  <si>
    <t>Ventanas de aluminio y vidrio corredizas 1,2x1,2</t>
  </si>
  <si>
    <t>Ventanas de aluminio y vidrio corredizas 0,6x0,6</t>
  </si>
  <si>
    <t>Ventanas de aluminio y vidrio corredizas 1,2x2</t>
  </si>
  <si>
    <t>Suministro e instalación de puerta metalica</t>
  </si>
  <si>
    <t>PINTURA GENERAL</t>
  </si>
  <si>
    <t>Pintura y estuco sobre pañete interior oficinas</t>
  </si>
  <si>
    <t>Estuco sobre placa interior</t>
  </si>
  <si>
    <t>Pintura vinilo interiores muro y placa</t>
  </si>
  <si>
    <t>Pintura exterior</t>
  </si>
  <si>
    <t>SISTEMA DE TRATAMIENTO OSMOSIS INVERSA</t>
  </si>
  <si>
    <t>Transporte, instalación y puesta en funcionamiento de bomba sumergible tipo lapicero para pozo profundo CDT = 150 mca Q = 33,6 m 3/h . Incluye tablero de fuerza y control, accesorios de instalación electrica e hidraúlica.</t>
  </si>
  <si>
    <t>Transporte e instalación de manguera PEAD de 4"</t>
  </si>
  <si>
    <t>Ensamble, transporte e instalación de tablero con variador de velocidad para bomba de baja</t>
  </si>
  <si>
    <t>Ensamble, transporte e instalación de tablero de fuerza y control para 3 bombas de 5 HP</t>
  </si>
  <si>
    <t>Transporte e instalación de bomba de baja CDT = 40 m.c.a., caudal = 13,62 l/s partes en contacto con agua en acero inoxidable 316</t>
  </si>
  <si>
    <t>Transporte e instalación de filtro desferrizador de 48" X 72". Incluye válvula, accesorios y lechos filtrantes</t>
  </si>
  <si>
    <t>Transporte e instalación de tubería, valvulería y accesorios de instalación hidráulica</t>
  </si>
  <si>
    <t>Ensamble, pruebas y puesta en marcha de módulo de tratamiento de agua potable por medio de tecnología de osmosis inversa con capacidad de tratamiento de 500 m3/día</t>
  </si>
  <si>
    <t>Transporte e instalación de bomba parabombeo de agua de rechazo</t>
  </si>
  <si>
    <t>ACEROS Y CARPINTERÍA METALICA</t>
  </si>
  <si>
    <t>Flanche metalico en platina E= 1/4</t>
  </si>
  <si>
    <t>Pasa mano en tubo metalico de 2" tipo pesado</t>
  </si>
  <si>
    <t>Losa aligerada en lamina de metaldeck</t>
  </si>
  <si>
    <t>Escalones en angulo metalico de 3" huella fundida en concreto de 3000 PSI, incluye resfuerzo</t>
  </si>
  <si>
    <t>UND</t>
  </si>
  <si>
    <t>Descanso escalera en agulo metalico, huella fundida en concreto de 3000 PSI, incluye resfuerzo</t>
  </si>
  <si>
    <t>Porton en lamina galvanizada cal 14 entamborado por ambos lados, ver diseño en planos</t>
  </si>
  <si>
    <t>Puertas metalicas</t>
  </si>
  <si>
    <t>Rejillas en tubo rectangular metalico</t>
  </si>
  <si>
    <t>INSTALACIONES PARA SISTEMA FOTOVOLTAICO</t>
  </si>
  <si>
    <t>Excavacion manual para zapatas prefabricadas</t>
  </si>
  <si>
    <t>Transporte e instalacion de bases estructurales para paneles</t>
  </si>
  <si>
    <t>Transporte e instalacion de Conversor DC-DC</t>
  </si>
  <si>
    <t>15,9</t>
  </si>
  <si>
    <t>Suministro e instalación de tuberia principal para lineas  bajantes de strings DC en coraza metalica</t>
  </si>
  <si>
    <t>15,11</t>
  </si>
  <si>
    <t>15,12</t>
  </si>
  <si>
    <t>15,13</t>
  </si>
  <si>
    <t>15.14</t>
  </si>
  <si>
    <t>15,15</t>
  </si>
  <si>
    <t>Suministro e instalacion de inversor DC / AC</t>
  </si>
  <si>
    <t>16</t>
  </si>
  <si>
    <t>16,1</t>
  </si>
  <si>
    <t>16,2</t>
  </si>
  <si>
    <t>16,3</t>
  </si>
  <si>
    <t>16,4</t>
  </si>
  <si>
    <t>16,5</t>
  </si>
  <si>
    <t>16,6</t>
  </si>
  <si>
    <t>16,7</t>
  </si>
  <si>
    <t>Suministro e programacion y montaje de sistemas automaticos, incluye materiales y mano de obra</t>
  </si>
  <si>
    <t>16,8</t>
  </si>
  <si>
    <t>Suministro e Instalacion de sistema satelital para monitoreo, incluye materiales y mano de obra</t>
  </si>
  <si>
    <t>16,9</t>
  </si>
  <si>
    <t>Suministro e Instalacion de sistema para telemetria y sensorica, incluye materiales y mano de obra</t>
  </si>
  <si>
    <t>16,10</t>
  </si>
  <si>
    <t>Suministro e Instalacion de sistema deteccion contra incendio, incluye materiales y mano de obra</t>
  </si>
  <si>
    <t>TOTAL COSTOS DIRECTOS</t>
  </si>
  <si>
    <t>ADMINISTRACIÓN</t>
  </si>
  <si>
    <t>%</t>
  </si>
  <si>
    <t>IMPREVISTOS</t>
  </si>
  <si>
    <t>UTILIDAD</t>
  </si>
  <si>
    <t>Suministro de Variador de velocidad 30 HP</t>
  </si>
  <si>
    <t>Suministro de Arrancador directo 5 HP 220 trifásico</t>
  </si>
  <si>
    <t>Suministro de Válvula superior tres vías</t>
  </si>
  <si>
    <t>Suministro de Dosificadora de diafragma 20 l/h</t>
  </si>
  <si>
    <t>Suministro de Generador de Ozono - 10,5 m3/h</t>
  </si>
  <si>
    <t>Suministro de Válvula Red White 4"</t>
  </si>
  <si>
    <t>Suministro de Cheque hidro 4"</t>
  </si>
  <si>
    <t>Suministro de tanque en fibra de vidrio PRFV de 100 m3, incluye escalera externa con guarda de seguridad TVA 100 y baranda de seguridad perimetral TVA 100</t>
  </si>
  <si>
    <t>Suministro de modulo de tratamiento de agua potable por medio de tecnologia de osmosis inversa con capacidad de tratamiento de 500 m3/dia</t>
  </si>
  <si>
    <t>Planta diesel 440VAC 3L Prime + silenciador</t>
  </si>
  <si>
    <t>Banco de capacitores 440v</t>
  </si>
  <si>
    <t>Rele de 6 pasos corrector de factor de potencia</t>
  </si>
  <si>
    <t>Conversor DC-DC 250W MPPT fotovoltaico SPT250K</t>
  </si>
  <si>
    <t>Bateria estacionaria 48V 100Ah</t>
  </si>
  <si>
    <t>Gabinete IP65 fondo galvanizado</t>
  </si>
  <si>
    <t>Inversor DC / AC 5KW 220VAC off grid</t>
  </si>
  <si>
    <t>variador de frecuencia dc/ac 3L 30HP</t>
  </si>
  <si>
    <t>variador de frecuencia dc/ac 3L 10HP</t>
  </si>
  <si>
    <t>variador de frecuencia dc/ac 3L 5HP</t>
  </si>
  <si>
    <t>variador de frecuencia dc/ac 3L 1HP</t>
  </si>
  <si>
    <t>RackChiller In-Row Cooler 230/240</t>
  </si>
  <si>
    <t>Armario electrico 0.80x1.00x0.35 con pedestal IP66</t>
  </si>
  <si>
    <t>Sensor de nivel de tanque ultrasonido</t>
  </si>
  <si>
    <t>Servidor de almacenamiento de datos</t>
  </si>
  <si>
    <t>Monitor led 32"</t>
  </si>
  <si>
    <t>Antena satelital + radio</t>
  </si>
  <si>
    <t>Subscripcion de servicio satelital</t>
  </si>
  <si>
    <t>Plan de datos Anual</t>
  </si>
  <si>
    <t>Panel de detección de incendio</t>
  </si>
  <si>
    <t>Transformador trifasico 440VAC 25KVA estacionario</t>
  </si>
  <si>
    <t>Suministro de bomba sumergible tipo lapicero para pozo profundo CDT = 150 mca Q = 33,6 m 3/h</t>
  </si>
  <si>
    <t>SUMINISTRO DE EQUIPOS</t>
  </si>
  <si>
    <t>TOTAL</t>
  </si>
  <si>
    <t>PLAN DE GESTION INTEGRAL DE OBRA</t>
  </si>
  <si>
    <t>PLAN DE MANEJO AMBIENTAL</t>
  </si>
  <si>
    <t>PAPSO</t>
  </si>
  <si>
    <t>RETIE</t>
  </si>
  <si>
    <t>GRAN TOTAL PROYECTO</t>
  </si>
  <si>
    <t>Suministro de Cheque antigolpe de ariete - Hierro ductil  4"</t>
  </si>
  <si>
    <t>Suministro de Variador de velocidad para bomba de 10 HP</t>
  </si>
  <si>
    <t>Suministro de ESCALERA EXTERNA CON GUARDA DE SEGURIDAD TVA 100</t>
  </si>
  <si>
    <t>Suministro de BARANDA DE SEGURIDAD PERIMETRAL TVA 100</t>
  </si>
  <si>
    <t>Suministro de Bomba presurizadora automática Dandfos MQ de 1 HP</t>
  </si>
  <si>
    <t>Suministro de TANQUE SEPTICO Y FILTRO ANAEROBIO FAFA CAP = 1650 LTS</t>
  </si>
  <si>
    <t>Suministro de Tablero de fuerza y control duplex alterno aditivo para bomba de 10 HP</t>
  </si>
  <si>
    <t>Suministro de bomba centrifuga con partes en contacto con agua ena cero inoxidable 316 CDT= 40 m.c.a. y caudal =13,62 LPS</t>
  </si>
  <si>
    <t>Suministro de bomba centrifuga 5HP 220 VAC con partes en en contacto con agua en acero inoxidable 316</t>
  </si>
  <si>
    <t>Suministro de tanque cilindrico vertical fondo plano para almacenamiento de agua de diametro 2,40 metros y altura 4,5 metros, con capacidad de 20.000 litros, Incluye escalera con guarda y pasamanos superior</t>
  </si>
  <si>
    <t>Suministro de tablero transferencia automatica de 400 V</t>
  </si>
  <si>
    <t>Siemens Plc Simatic S7-1200 1214c 6es7214-1ag40-0xb0</t>
  </si>
  <si>
    <t>Siemens Plc Pantalla Touch Tkp700 Basic 6av2123-2gb03-0ax0</t>
  </si>
  <si>
    <t>UF-2000M TS-2/TM-1/TL-1/TS-2-HT Transducer de flujo</t>
  </si>
  <si>
    <t>Bomba sumergible de 10 HP trifasica 220V trabajo pesado descarga en 2"</t>
  </si>
  <si>
    <t>INTERVENTORIA INTEGRAL TECNICA, ADMINISTRATIVA Y FINANCIERA DEL PROYECTO</t>
  </si>
  <si>
    <t>Suministro e instalación de acometida de gabinete de control y mando para bombas en 2(3x3/0THHNF)+(1x4/0THHN)+(1X2/0T) + ducto de 3" EMT + bornas + cintas</t>
  </si>
  <si>
    <t>Muro en bloque de cemento abuzardado 0,15x0,20x0,4</t>
  </si>
  <si>
    <t>Cimiento sencillo y sobrenivel para confinamiento de niveles de piso</t>
  </si>
  <si>
    <t>Bordillos en concreto de 3000 PSI e=0,15 (Incluye acero)</t>
  </si>
  <si>
    <t>Cerámica para pisos de laboratorios, oficinas y almacen</t>
  </si>
  <si>
    <t>Instalación de bomba presurizadora automática Dandfos MQ de 1 HP</t>
  </si>
  <si>
    <r>
      <rPr>
        <b/>
        <sz val="11"/>
        <rFont val="Arial"/>
        <family val="2"/>
      </rPr>
      <t>PRESUPUESTO
CONSTRUCCIÓN DE PLANTA DE TRATAMIENTO DE AGUA POTABLE CON CAPACIDAD DE PRODUCCIÓN DE 500 M3/DÍA EN EL CORREGIMIENTO DE BUENOS
AIRES, MUNICIPIO DE  URIBIA - GUAJIRA.</t>
    </r>
  </si>
  <si>
    <r>
      <rPr>
        <sz val="11"/>
        <rFont val="Arial"/>
        <family val="2"/>
      </rPr>
      <t>Pañete lineal impermeabilizado sobreniveles
mortero 1:4</t>
    </r>
  </si>
  <si>
    <r>
      <rPr>
        <sz val="11"/>
        <rFont val="Arial"/>
        <family val="2"/>
      </rPr>
      <t>Plantilla de piso para nivelación en mortero 1:4
e=0,05</t>
    </r>
  </si>
  <si>
    <r>
      <rPr>
        <sz val="11"/>
        <rFont val="Arial"/>
        <family val="2"/>
      </rPr>
      <t>Suministro  e  instalación  de  acometida  para  bombas
N°3 Y N°4 10HP  en  3x10THHNF+1x10T ducto de 3/4" EMT</t>
    </r>
  </si>
  <si>
    <r>
      <rPr>
        <sz val="11"/>
        <rFont val="Arial"/>
        <family val="2"/>
      </rPr>
      <t>Suministro  e  instalación  de  acometida  para  bombas N°5,N°6,N°7,N°8      Y      N°9      5HP      Y      1HP       en
3x12THHNF+1x12T ducto de 3/4" EMT</t>
    </r>
  </si>
  <si>
    <r>
      <rPr>
        <sz val="11"/>
        <rFont val="Arial"/>
        <family val="2"/>
      </rPr>
      <t>Suministro    e    Instalacion    de    luminaria    led    para exterior  fotovoltaica,  incluye  materiales  y  mano  de
obra</t>
    </r>
  </si>
  <si>
    <r>
      <rPr>
        <sz val="11"/>
        <rFont val="Arial"/>
        <family val="2"/>
      </rPr>
      <t>Suministro   e   instalación   lamparas   de   emergencias
led 3w recargable.</t>
    </r>
  </si>
  <si>
    <r>
      <rPr>
        <sz val="11"/>
        <rFont val="Arial"/>
        <family val="2"/>
      </rPr>
      <t>Suministro  e  instalación  de  corrector  de  factor  de
potencia, con banco de condesador</t>
    </r>
  </si>
  <si>
    <r>
      <rPr>
        <sz val="11"/>
        <rFont val="Arial"/>
        <family val="2"/>
      </rPr>
      <t>Suministro e instalación de transformador 25 KVA 2:1
para cargar menores</t>
    </r>
  </si>
  <si>
    <r>
      <rPr>
        <sz val="11"/>
        <rFont val="Arial"/>
        <family val="2"/>
      </rPr>
      <t>Concreto 3000 PSI escalera plataforma de llenado de
carrotanques</t>
    </r>
  </si>
  <si>
    <r>
      <rPr>
        <sz val="11"/>
        <rFont val="Arial"/>
        <family val="2"/>
      </rPr>
      <t>Concreto  3000  PSI  placa  plataforma  de  llenado  de
carrotanques</t>
    </r>
  </si>
  <si>
    <r>
      <rPr>
        <sz val="11"/>
        <rFont val="Arial"/>
        <family val="2"/>
      </rPr>
      <t>Concreto  de  3000  PSI  para  vigas  de  cimentación  de
placa de tanques</t>
    </r>
  </si>
  <si>
    <r>
      <rPr>
        <sz val="11"/>
        <rFont val="Arial"/>
        <family val="2"/>
      </rPr>
      <t>Pavimento en Concreto Rigido E=0,20 mts MR =3,8
Mpa</t>
    </r>
  </si>
  <si>
    <r>
      <rPr>
        <sz val="11"/>
        <rFont val="Arial"/>
        <family val="2"/>
      </rPr>
      <t>Fabricación e instalación de portón acceso planta
(metálico) de 4.1 m de largo x 2.05 m de altura en lamina HR</t>
    </r>
  </si>
  <si>
    <r>
      <rPr>
        <sz val="11"/>
        <rFont val="Arial"/>
        <family val="2"/>
      </rPr>
      <t>Fabricación e instalación de portón acceso a tanques
(metálico) de 2 m de largo x 2.05 m de altura en lamina HR</t>
    </r>
  </si>
  <si>
    <r>
      <rPr>
        <sz val="11"/>
        <rFont val="Arial"/>
        <family val="2"/>
      </rPr>
      <t>Fabricación e instalación de portón acceso a
parqueadero (Tubo metálico)</t>
    </r>
  </si>
  <si>
    <r>
      <rPr>
        <sz val="11"/>
        <rFont val="Arial"/>
        <family val="2"/>
      </rPr>
      <t>Fabricación e instalación de pasamano en tuberia AC
de 1 1/2 metalica para plataforma llenado de carrotanques</t>
    </r>
  </si>
  <si>
    <r>
      <rPr>
        <sz val="11"/>
        <rFont val="Arial"/>
        <family val="2"/>
      </rPr>
      <t>Fabricación, transporte e instalación de tanque en
fibra de vidrio PRFV de 100 m3</t>
    </r>
  </si>
  <si>
    <r>
      <rPr>
        <sz val="11"/>
        <rFont val="Arial"/>
        <family val="2"/>
      </rPr>
      <t>Transporte e instalación de filtro de carbón activado
de 48" X 72". Incluye válvula, accesorios y lechos filtrantes</t>
    </r>
  </si>
  <si>
    <r>
      <rPr>
        <sz val="11"/>
        <rFont val="Arial"/>
        <family val="2"/>
      </rPr>
      <t>Transporte e instalación de sistema de dosificación de
químicos</t>
    </r>
  </si>
  <si>
    <r>
      <rPr>
        <sz val="11"/>
        <rFont val="Arial"/>
        <family val="2"/>
      </rPr>
      <t>Transporte e instalación de sistema dosificación de
Ozono</t>
    </r>
  </si>
  <si>
    <r>
      <rPr>
        <sz val="11"/>
        <rFont val="Arial"/>
        <family val="2"/>
      </rPr>
      <t>Transporte e instalación de bombas de llenado de carrrotanques, bombeo de rechazo y lavado de membranas de 5 Hp. Partes en contacto con agua en
acero inox 316.</t>
    </r>
  </si>
  <si>
    <r>
      <rPr>
        <sz val="11"/>
        <rFont val="Arial"/>
        <family val="2"/>
      </rPr>
      <t>Fabricación, transporte e instalación de tanque en
fibra de vidrio PRFV de 20 m3</t>
    </r>
  </si>
  <si>
    <r>
      <rPr>
        <sz val="11"/>
        <rFont val="Arial"/>
        <family val="2"/>
      </rPr>
      <t>Estructura metalicas para columnas y vigas en
plataforma de llenado en cajon PHR (305*160)</t>
    </r>
  </si>
  <si>
    <r>
      <rPr>
        <sz val="11"/>
        <rFont val="Arial"/>
        <family val="2"/>
      </rPr>
      <t>Suministro de Macromedidor agua potable tipo
turbina de 6"</t>
    </r>
  </si>
  <si>
    <r>
      <rPr>
        <sz val="11"/>
        <rFont val="Arial"/>
        <family val="2"/>
      </rPr>
      <t>Suministro de Macromedidor agua potable tipo
turbina de 3"</t>
    </r>
  </si>
  <si>
    <t>CANT</t>
  </si>
  <si>
    <t>VR UNITARIO</t>
  </si>
  <si>
    <t>Cerramiento en bloque abuzardado e=0,15 elementos verticales ne concreto de 3", viga superior y columnas 0,25x0,25 H=2,3</t>
  </si>
  <si>
    <t>Desniveles placa voladizo en mortero impermeabilizado 1:4</t>
  </si>
  <si>
    <t>Suministro, transporte e instalación de TANQUE SEPTICO Y FILTRO ANAEROBIO FAFA CAP = 1650 LTS</t>
  </si>
  <si>
    <t>Cárcamo perimetral  en  concreto para recolección  de agua lluvias</t>
  </si>
  <si>
    <t>Suministro e instalacion de  disyuntores 3L para circuitos ramales</t>
  </si>
  <si>
    <t>Suministro  e  instalación  de  acometida  principal  en 2(3x500MCMF)+(2x250N)+(1X2/0T)  por  ducto  2x4".y bornas + cintas</t>
  </si>
  <si>
    <t>Construción de pozo profundo de diametro 10" y diametro de desarrollo 18" para captación de agua subterranea</t>
  </si>
  <si>
    <t>Porton en tubos metalico acceso vehicular D= 3,05*5,0 mts, ver diseño en planos</t>
  </si>
  <si>
    <t>Ventanas en aluminio natural REF 0,50-20, vidrio incoloro 6mm</t>
  </si>
  <si>
    <t>Instalacion de tubo metalico de 2" tipo pesado - fachada</t>
  </si>
  <si>
    <t>Protectores de ventanas en varilla metalica cuadrada de 1/2"</t>
  </si>
  <si>
    <t>Transporte, instalacion y anclaje de zapatas prefabricadas</t>
  </si>
  <si>
    <t>Transporte e instalacion de placas fotovoltaicas 400Wp</t>
  </si>
  <si>
    <t>Transporte e instalacion de rack de baterias 48v 100Ah</t>
  </si>
  <si>
    <t>Suministro e instalación de tuberia principal para strings DC en PVC tipo A</t>
  </si>
  <si>
    <t>Suministro e instalación de tuberia principal para lineas de fuerza BUS DC en PVC tipo A</t>
  </si>
  <si>
    <t>Suministro e instalación gabinete electrico/ Combiner box</t>
  </si>
  <si>
    <t>Suministro e instalacion de cable solar 4mm2 para strings FV</t>
  </si>
  <si>
    <t>Suministro e instalacion de cable de fuerza para bus DC</t>
  </si>
  <si>
    <t>Suministro e instalacion de cable tierra para bonding de placas FV</t>
  </si>
  <si>
    <t>Suministro e instalacion de protecciones y accesorios DC para aplicacion fotovoltaica</t>
  </si>
  <si>
    <t>INSTALACIONES PARA SISTEMA DE CONTROL AUTOMATICO</t>
  </si>
  <si>
    <t>Suministro e instalacion de variador de frecuencia 30HP</t>
  </si>
  <si>
    <t>Suministro e instalacion de variador de frecuencia 10HP</t>
  </si>
  <si>
    <t>Suministro e instalacion de variador de frecuencia 5HP</t>
  </si>
  <si>
    <t>Suministro e instalacion de variador de frecuencia 1HP</t>
  </si>
  <si>
    <t>Suministro e instalacion de seccionadores para circuitos ramales</t>
  </si>
  <si>
    <t>Suministro e Instalacion de armario electrico y sistema de refrigeracion HOFFMAN para armario, incluye materiales y mano de obra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</si>
</sst>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2" formatCode="_-&quot;$&quot;* #,##0_-;\-&quot;$&quot;* #,##0_-;_-&quot;$&quot;* &quot;-&quot;_-;_-@_-"/>
    <numFmt numFmtId="41" formatCode="_-* #,##0_-;\-* #,##0_-;_-* &quot;-&quot;_-;_-@_-"/>
    <numFmt numFmtId="164" formatCode="0.0"/>
    <numFmt numFmtId="165" formatCode="\$\ 0.00"/>
    <numFmt numFmtId="166" formatCode="0.000"/>
    <numFmt numFmtId="167" formatCode="\$\ 0"/>
    <numFmt numFmtId="168" formatCode="_-* #,##0.00_-;\-* #,##0.00_-;_-* &quot;-&quot;_-;_-@_-"/>
    <numFmt numFmtId="169" formatCode="_-&quot;$&quot;* #,##0.00_-;\-&quot;$&quot;* #,##0.00_-;_-&quot;$&quot;* &quot;-&quot;_-;_-@_-"/>
    <numFmt numFmtId="170" formatCode="0.0%"/>
    <numFmt numFmtId="171" formatCode="_-&quot;$&quot;* #,##0.0000000_-;\-&quot;$&quot;* #,##0.0000000_-;_-&quot;$&quot;* &quot;-&quot;??_-;_-@_-"/>
    <numFmt numFmtId="172" formatCode="_-* #,##0.00000000000_-;\-* #,##0.00000000000_-;_-* &quot;-&quot;_-;_-@_-"/>
  </numFmts>
  <fonts count="128">
    <font>
      <sz val="10"/>
      <color rgb="FF000000"/>
      <name val="Times New Roman"/>
      <charset val="204"/>
    </font>
    <font>
      <b/>
      <sz val="7"/>
      <name val="Calibri"/>
    </font>
    <font>
      <sz val="7"/>
      <name val="Calibri"/>
    </font>
    <font>
      <b/>
      <sz val="7"/>
      <color rgb="FF000000"/>
      <name val="Calibri"/>
      <family val="2"/>
    </font>
    <font>
      <sz val="7"/>
      <color rgb="FF000000"/>
      <name val="Calibri"/>
      <family val="2"/>
    </font>
    <font>
      <b/>
      <sz val="8"/>
      <name val="Calibri"/>
    </font>
    <font>
      <b/>
      <sz val="9"/>
      <name val="Tahoma"/>
    </font>
    <font>
      <b/>
      <sz val="8.5"/>
      <name val="Tahoma"/>
    </font>
    <font>
      <sz val="8.5"/>
      <name val="Tahoma"/>
    </font>
    <font>
      <sz val="8.5"/>
      <color rgb="FF000000"/>
      <name val="Tahoma"/>
      <family val="2"/>
    </font>
    <font>
      <b/>
      <sz val="8.5"/>
      <color rgb="FF000000"/>
      <name val="Tahoma"/>
      <family val="2"/>
    </font>
    <font>
      <sz val="9"/>
      <name val="Tahoma"/>
    </font>
    <font>
      <sz val="7"/>
      <name val="Tahoma"/>
    </font>
    <font>
      <b/>
      <sz val="7"/>
      <color rgb="FF000000"/>
      <name val="Tahoma"/>
      <family val="2"/>
    </font>
    <font>
      <b/>
      <sz val="7"/>
      <name val="Tahoma"/>
    </font>
    <font>
      <sz val="7"/>
      <color rgb="FF000000"/>
      <name val="Tahoma"/>
      <family val="2"/>
    </font>
    <font>
      <sz val="6.5"/>
      <name val="Arial MT"/>
    </font>
    <font>
      <sz val="6.5"/>
      <color rgb="FF000000"/>
      <name val="Arial MT"/>
      <family val="2"/>
    </font>
    <font>
      <b/>
      <sz val="4.5"/>
      <name val="Tahoma"/>
    </font>
    <font>
      <b/>
      <sz val="4"/>
      <name val="Tahoma"/>
    </font>
    <font>
      <sz val="4"/>
      <name val="Tahoma"/>
    </font>
    <font>
      <b/>
      <sz val="4"/>
      <color rgb="FF000000"/>
      <name val="Tahoma"/>
      <family val="2"/>
    </font>
    <font>
      <sz val="4.5"/>
      <name val="Tahoma"/>
    </font>
    <font>
      <b/>
      <sz val="5"/>
      <name val="Tahoma"/>
    </font>
    <font>
      <b/>
      <sz val="4.5"/>
      <color rgb="FF000000"/>
      <name val="Tahoma"/>
      <family val="2"/>
    </font>
    <font>
      <sz val="5"/>
      <name val="Tahoma"/>
    </font>
    <font>
      <b/>
      <sz val="9.5"/>
      <name val="Tahoma"/>
    </font>
    <font>
      <sz val="9.5"/>
      <name val="Tahoma"/>
    </font>
    <font>
      <b/>
      <sz val="7"/>
      <name val="Trebuchet MS"/>
    </font>
    <font>
      <b/>
      <sz val="5"/>
      <name val="Trebuchet MS"/>
    </font>
    <font>
      <sz val="5"/>
      <color rgb="FF000000"/>
      <name val="Microsoft Sans Serif"/>
      <family val="2"/>
    </font>
    <font>
      <sz val="5"/>
      <name val="Microsoft Sans Serif"/>
    </font>
    <font>
      <b/>
      <sz val="6"/>
      <name val="Trebuchet MS"/>
    </font>
    <font>
      <b/>
      <sz val="6.5"/>
      <name val="Tahoma"/>
    </font>
    <font>
      <sz val="6.5"/>
      <name val="Tahoma"/>
    </font>
    <font>
      <sz val="6.5"/>
      <color rgb="FF000000"/>
      <name val="Tahoma"/>
      <family val="2"/>
    </font>
    <font>
      <b/>
      <sz val="5.5"/>
      <name val="Arial"/>
    </font>
    <font>
      <b/>
      <sz val="7"/>
      <name val="Arial"/>
    </font>
    <font>
      <sz val="5.5"/>
      <name val="Arial MT"/>
    </font>
    <font>
      <sz val="7"/>
      <name val="Arial MT"/>
    </font>
    <font>
      <sz val="5.5"/>
      <color rgb="FF000000"/>
      <name val="Arial MT"/>
      <family val="2"/>
    </font>
    <font>
      <sz val="5"/>
      <name val="Times New Roman"/>
    </font>
    <font>
      <b/>
      <sz val="6"/>
      <name val="Arial"/>
    </font>
    <font>
      <b/>
      <sz val="7.5"/>
      <name val="Arial"/>
    </font>
    <font>
      <sz val="6"/>
      <name val="Arial MT"/>
    </font>
    <font>
      <sz val="7.5"/>
      <name val="Arial MT"/>
    </font>
    <font>
      <sz val="6"/>
      <color rgb="FF000000"/>
      <name val="Arial MT"/>
      <family val="2"/>
    </font>
    <font>
      <b/>
      <sz val="5.5"/>
      <color rgb="FF000000"/>
      <name val="Arial"/>
      <family val="2"/>
    </font>
    <font>
      <sz val="4.5"/>
      <name val="Times New Roman"/>
    </font>
    <font>
      <b/>
      <sz val="6.5"/>
      <name val="Arial"/>
    </font>
    <font>
      <b/>
      <sz val="5"/>
      <name val="Arial"/>
    </font>
    <font>
      <sz val="5"/>
      <name val="Arial MT"/>
    </font>
    <font>
      <sz val="5"/>
      <color rgb="FF000000"/>
      <name val="Arial MT"/>
      <family val="2"/>
    </font>
    <font>
      <sz val="8.5"/>
      <name val="Calibri"/>
    </font>
    <font>
      <sz val="8.5"/>
      <color rgb="FFA5A5A5"/>
      <name val="Calibri"/>
      <family val="2"/>
    </font>
    <font>
      <b/>
      <sz val="8"/>
      <name val="Arial"/>
    </font>
    <font>
      <b/>
      <sz val="10"/>
      <name val="Arial"/>
    </font>
    <font>
      <sz val="8"/>
      <name val="Arial MT"/>
    </font>
    <font>
      <sz val="10"/>
      <name val="Arial MT"/>
    </font>
    <font>
      <sz val="8"/>
      <color rgb="FF000000"/>
      <name val="Arial MT"/>
      <family val="2"/>
    </font>
    <font>
      <sz val="5.5"/>
      <name val="Times New Roman"/>
    </font>
    <font>
      <sz val="4"/>
      <name val="Times New Roman"/>
    </font>
    <font>
      <sz val="6.5"/>
      <color rgb="FF000000"/>
      <name val="Calibri"/>
      <family val="2"/>
    </font>
    <font>
      <b/>
      <sz val="7"/>
      <color rgb="FF000000"/>
      <name val="Arial"/>
      <family val="2"/>
    </font>
    <font>
      <sz val="7"/>
      <color rgb="FF000000"/>
      <name val="Arial MT"/>
      <family val="2"/>
    </font>
    <font>
      <i/>
      <sz val="7"/>
      <color rgb="FF000000"/>
      <name val="Arial"/>
      <family val="2"/>
    </font>
    <font>
      <sz val="6.5"/>
      <name val="Calibri"/>
    </font>
    <font>
      <b/>
      <sz val="6.5"/>
      <name val="Calibri"/>
    </font>
    <font>
      <b/>
      <sz val="7"/>
      <name val="Calibri"/>
      <family val="1"/>
    </font>
    <font>
      <sz val="7"/>
      <name val="Calibri"/>
      <family val="1"/>
    </font>
    <font>
      <b/>
      <sz val="8"/>
      <name val="Calibri"/>
      <family val="1"/>
    </font>
    <font>
      <b/>
      <sz val="9"/>
      <name val="Tahoma"/>
      <family val="2"/>
    </font>
    <font>
      <b/>
      <sz val="8.5"/>
      <name val="Tahoma"/>
      <family val="2"/>
    </font>
    <font>
      <sz val="8.5"/>
      <name val="Tahoma"/>
      <family val="2"/>
    </font>
    <font>
      <sz val="9"/>
      <name val="Tahoma"/>
      <family val="2"/>
    </font>
    <font>
      <b/>
      <sz val="7"/>
      <name val="Tahoma"/>
      <family val="2"/>
    </font>
    <font>
      <sz val="7"/>
      <name val="Tahoma"/>
      <family val="2"/>
    </font>
    <font>
      <b/>
      <sz val="7.5"/>
      <name val="Calibri"/>
      <family val="1"/>
    </font>
    <font>
      <sz val="6.5"/>
      <name val="Arial MT"/>
      <family val="2"/>
    </font>
    <font>
      <b/>
      <sz val="4.5"/>
      <name val="Tahoma"/>
      <family val="2"/>
    </font>
    <font>
      <b/>
      <sz val="4"/>
      <name val="Tahoma"/>
      <family val="2"/>
    </font>
    <font>
      <sz val="4"/>
      <name val="Tahoma"/>
      <family val="2"/>
    </font>
    <font>
      <sz val="4.5"/>
      <name val="Tahoma"/>
      <family val="2"/>
    </font>
    <font>
      <b/>
      <sz val="5"/>
      <name val="Tahoma"/>
      <family val="2"/>
    </font>
    <font>
      <sz val="5"/>
      <name val="Tahoma"/>
      <family val="2"/>
    </font>
    <font>
      <b/>
      <sz val="9.5"/>
      <name val="Tahoma"/>
      <family val="2"/>
    </font>
    <font>
      <sz val="9.5"/>
      <name val="Tahoma"/>
      <family val="2"/>
    </font>
    <font>
      <b/>
      <sz val="5.5"/>
      <name val="Trebuchet MS"/>
      <family val="2"/>
    </font>
    <font>
      <sz val="5.5"/>
      <name val="Microsoft Sans Serif"/>
      <family val="2"/>
    </font>
    <font>
      <b/>
      <sz val="7"/>
      <name val="Trebuchet MS"/>
      <family val="2"/>
    </font>
    <font>
      <b/>
      <sz val="5"/>
      <name val="Trebuchet MS"/>
      <family val="2"/>
    </font>
    <font>
      <sz val="5"/>
      <name val="Microsoft Sans Serif"/>
      <family val="2"/>
    </font>
    <font>
      <b/>
      <sz val="6"/>
      <name val="Trebuchet MS"/>
      <family val="2"/>
    </font>
    <font>
      <b/>
      <sz val="6.5"/>
      <name val="Tahoma"/>
      <family val="2"/>
    </font>
    <font>
      <sz val="6.5"/>
      <name val="Tahoma"/>
      <family val="2"/>
    </font>
    <font>
      <b/>
      <sz val="5.5"/>
      <name val="Arial"/>
      <family val="2"/>
    </font>
    <font>
      <b/>
      <sz val="7"/>
      <name val="Arial"/>
      <family val="2"/>
    </font>
    <font>
      <sz val="5.5"/>
      <name val="Arial MT"/>
      <family val="2"/>
    </font>
    <font>
      <sz val="7"/>
      <name val="Arial MT"/>
      <family val="2"/>
    </font>
    <font>
      <sz val="5"/>
      <name val="Times New Roman"/>
      <family val="1"/>
    </font>
    <font>
      <b/>
      <sz val="6"/>
      <name val="Arial"/>
      <family val="2"/>
    </font>
    <font>
      <b/>
      <sz val="7.5"/>
      <name val="Arial"/>
      <family val="2"/>
    </font>
    <font>
      <sz val="6"/>
      <name val="Arial MT"/>
      <family val="2"/>
    </font>
    <font>
      <sz val="7.5"/>
      <name val="Arial MT"/>
      <family val="2"/>
    </font>
    <font>
      <sz val="4.5"/>
      <name val="Times New Roman"/>
      <family val="1"/>
    </font>
    <font>
      <b/>
      <sz val="6.5"/>
      <name val="Arial"/>
      <family val="2"/>
    </font>
    <font>
      <b/>
      <sz val="5"/>
      <name val="Arial"/>
      <family val="2"/>
    </font>
    <font>
      <sz val="5"/>
      <name val="Arial MT"/>
      <family val="2"/>
    </font>
    <font>
      <sz val="8.5"/>
      <color rgb="FFA5A5A5"/>
      <name val="Calibri"/>
      <family val="1"/>
    </font>
    <font>
      <b/>
      <sz val="8"/>
      <name val="Arial"/>
      <family val="2"/>
    </font>
    <font>
      <b/>
      <sz val="10"/>
      <name val="Arial"/>
      <family val="2"/>
    </font>
    <font>
      <sz val="8"/>
      <name val="Arial MT"/>
      <family val="2"/>
    </font>
    <font>
      <sz val="10"/>
      <name val="Arial MT"/>
      <family val="2"/>
    </font>
    <font>
      <sz val="11"/>
      <color rgb="FFA5A5A5"/>
      <name val="Calibri"/>
      <family val="1"/>
    </font>
    <font>
      <sz val="11"/>
      <color rgb="FFA5A5A5"/>
      <name val="Times New Roman"/>
      <family val="1"/>
    </font>
    <font>
      <sz val="5.5"/>
      <name val="Times New Roman"/>
      <family val="1"/>
    </font>
    <font>
      <sz val="4"/>
      <name val="Times New Roman"/>
      <family val="1"/>
    </font>
    <font>
      <vertAlign val="subscript"/>
      <sz val="7"/>
      <name val="Arial MT"/>
      <family val="2"/>
    </font>
    <font>
      <i/>
      <sz val="7"/>
      <name val="Arial"/>
      <family val="2"/>
    </font>
    <font>
      <b/>
      <i/>
      <sz val="7"/>
      <name val="Arial"/>
      <family val="2"/>
    </font>
    <font>
      <sz val="6.5"/>
      <name val="Calibri"/>
      <family val="1"/>
    </font>
    <font>
      <b/>
      <sz val="6.5"/>
      <name val="Calibri"/>
      <family val="1"/>
    </font>
    <font>
      <sz val="10"/>
      <color rgb="FF000000"/>
      <name val="Times New Roman"/>
      <charset val="204"/>
    </font>
    <font>
      <sz val="11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4D8F0"/>
      </patternFill>
    </fill>
    <fill>
      <patternFill patternType="solid">
        <fgColor rgb="FFBFBFBF"/>
      </patternFill>
    </fill>
    <fill>
      <patternFill patternType="solid">
        <fgColor rgb="FFE2EFDA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41" fontId="122" fillId="0" borderId="0" applyFont="0" applyFill="0" applyBorder="0" applyAlignment="0" applyProtection="0"/>
    <xf numFmtId="42" fontId="122" fillId="0" borderId="0" applyFont="0" applyFill="0" applyBorder="0" applyAlignment="0" applyProtection="0"/>
    <xf numFmtId="9" fontId="122" fillId="0" borderId="0" applyFont="0" applyFill="0" applyBorder="0" applyAlignment="0" applyProtection="0"/>
  </cellStyleXfs>
  <cellXfs count="1106">
    <xf numFmtId="0" fontId="0" fillId="0" borderId="0" xfId="0" applyFill="1" applyBorder="1" applyAlignment="1">
      <alignment horizontal="left" vertical="top"/>
    </xf>
    <xf numFmtId="0" fontId="1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 vertical="top" wrapText="1" indent="1"/>
    </xf>
    <xf numFmtId="1" fontId="3" fillId="0" borderId="1" xfId="0" applyNumberFormat="1" applyFont="1" applyFill="1" applyBorder="1" applyAlignment="1">
      <alignment horizontal="center" vertical="top" shrinkToFit="1"/>
    </xf>
    <xf numFmtId="0" fontId="1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right" vertical="top" wrapText="1"/>
    </xf>
    <xf numFmtId="0" fontId="0" fillId="0" borderId="1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center" vertical="top" shrinkToFit="1"/>
    </xf>
    <xf numFmtId="2" fontId="4" fillId="0" borderId="1" xfId="0" applyNumberFormat="1" applyFont="1" applyFill="1" applyBorder="1" applyAlignment="1">
      <alignment horizontal="center" vertical="top" shrinkToFit="1"/>
    </xf>
    <xf numFmtId="2" fontId="4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center" vertical="top" shrinkToFit="1"/>
    </xf>
    <xf numFmtId="164" fontId="4" fillId="0" borderId="1" xfId="0" applyNumberFormat="1" applyFont="1" applyFill="1" applyBorder="1" applyAlignment="1">
      <alignment horizontal="center" vertical="center" shrinkToFit="1"/>
    </xf>
    <xf numFmtId="1" fontId="4" fillId="0" borderId="1" xfId="0" applyNumberFormat="1" applyFont="1" applyFill="1" applyBorder="1" applyAlignment="1">
      <alignment horizontal="center" vertical="center" shrinkToFit="1"/>
    </xf>
    <xf numFmtId="165" fontId="4" fillId="0" borderId="1" xfId="0" applyNumberFormat="1" applyFont="1" applyFill="1" applyBorder="1" applyAlignment="1">
      <alignment horizontal="center" vertical="top" shrinkToFit="1"/>
    </xf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Fill="1" applyBorder="1" applyAlignment="1">
      <alignment horizontal="left" vertical="center" wrapText="1" indent="2"/>
    </xf>
    <xf numFmtId="0" fontId="0" fillId="0" borderId="2" xfId="0" applyFill="1" applyBorder="1" applyAlignment="1">
      <alignment horizontal="left" wrapText="1"/>
    </xf>
    <xf numFmtId="0" fontId="0" fillId="0" borderId="4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right" vertical="top" wrapText="1" indent="2"/>
    </xf>
    <xf numFmtId="0" fontId="2" fillId="0" borderId="1" xfId="0" applyFont="1" applyFill="1" applyBorder="1" applyAlignment="1">
      <alignment horizontal="right" vertical="center" wrapText="1" indent="2"/>
    </xf>
    <xf numFmtId="0" fontId="2" fillId="0" borderId="1" xfId="0" applyFont="1" applyFill="1" applyBorder="1" applyAlignment="1">
      <alignment horizontal="left" vertical="center" wrapText="1" indent="1"/>
    </xf>
    <xf numFmtId="0" fontId="0" fillId="0" borderId="1" xfId="0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top" wrapText="1"/>
    </xf>
    <xf numFmtId="0" fontId="8" fillId="0" borderId="6" xfId="0" applyFont="1" applyFill="1" applyBorder="1" applyAlignment="1">
      <alignment horizontal="left" vertical="top" wrapText="1"/>
    </xf>
    <xf numFmtId="0" fontId="8" fillId="0" borderId="6" xfId="0" applyFont="1" applyFill="1" applyBorder="1" applyAlignment="1">
      <alignment horizontal="left" vertical="top" wrapText="1" indent="2"/>
    </xf>
    <xf numFmtId="0" fontId="8" fillId="0" borderId="6" xfId="0" applyFont="1" applyFill="1" applyBorder="1" applyAlignment="1">
      <alignment horizontal="right" vertical="top" wrapText="1"/>
    </xf>
    <xf numFmtId="165" fontId="9" fillId="0" borderId="6" xfId="0" applyNumberFormat="1" applyFont="1" applyFill="1" applyBorder="1" applyAlignment="1">
      <alignment horizontal="center" vertical="top" shrinkToFit="1"/>
    </xf>
    <xf numFmtId="0" fontId="8" fillId="0" borderId="11" xfId="0" applyFont="1" applyFill="1" applyBorder="1" applyAlignment="1">
      <alignment horizontal="left" vertical="top" wrapText="1"/>
    </xf>
    <xf numFmtId="0" fontId="8" fillId="0" borderId="11" xfId="0" applyFont="1" applyFill="1" applyBorder="1" applyAlignment="1">
      <alignment horizontal="left" vertical="top" wrapText="1" indent="2"/>
    </xf>
    <xf numFmtId="0" fontId="8" fillId="0" borderId="11" xfId="0" applyFont="1" applyFill="1" applyBorder="1" applyAlignment="1">
      <alignment horizontal="right" vertical="top" wrapText="1"/>
    </xf>
    <xf numFmtId="165" fontId="9" fillId="0" borderId="11" xfId="0" applyNumberFormat="1" applyFont="1" applyFill="1" applyBorder="1" applyAlignment="1">
      <alignment horizontal="center" vertical="top" shrinkToFit="1"/>
    </xf>
    <xf numFmtId="165" fontId="9" fillId="0" borderId="0" xfId="0" applyNumberFormat="1" applyFont="1" applyFill="1" applyBorder="1" applyAlignment="1">
      <alignment horizontal="center" vertical="top" shrinkToFit="1"/>
    </xf>
    <xf numFmtId="0" fontId="0" fillId="0" borderId="13" xfId="0" applyFill="1" applyBorder="1" applyAlignment="1">
      <alignment horizontal="left" wrapText="1"/>
    </xf>
    <xf numFmtId="0" fontId="7" fillId="0" borderId="1" xfId="0" applyFont="1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left" vertical="top" wrapText="1"/>
    </xf>
    <xf numFmtId="0" fontId="8" fillId="0" borderId="13" xfId="0" applyFont="1" applyFill="1" applyBorder="1" applyAlignment="1">
      <alignment horizontal="left" vertical="top" wrapText="1" indent="2"/>
    </xf>
    <xf numFmtId="0" fontId="8" fillId="0" borderId="13" xfId="0" applyFont="1" applyFill="1" applyBorder="1" applyAlignment="1">
      <alignment horizontal="right" vertical="top" wrapText="1"/>
    </xf>
    <xf numFmtId="165" fontId="9" fillId="0" borderId="13" xfId="0" applyNumberFormat="1" applyFont="1" applyFill="1" applyBorder="1" applyAlignment="1">
      <alignment horizontal="center" vertical="top" shrinkToFit="1"/>
    </xf>
    <xf numFmtId="0" fontId="8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 indent="2"/>
    </xf>
    <xf numFmtId="0" fontId="8" fillId="0" borderId="0" xfId="0" applyFont="1" applyFill="1" applyBorder="1" applyAlignment="1">
      <alignment horizontal="right" vertical="top" wrapText="1"/>
    </xf>
    <xf numFmtId="166" fontId="9" fillId="0" borderId="0" xfId="0" applyNumberFormat="1" applyFont="1" applyFill="1" applyBorder="1" applyAlignment="1">
      <alignment horizontal="right" vertical="top" shrinkToFit="1"/>
    </xf>
    <xf numFmtId="0" fontId="8" fillId="0" borderId="10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 indent="2"/>
    </xf>
    <xf numFmtId="0" fontId="8" fillId="0" borderId="10" xfId="0" applyFont="1" applyFill="1" applyBorder="1" applyAlignment="1">
      <alignment horizontal="right" vertical="top" wrapText="1"/>
    </xf>
    <xf numFmtId="165" fontId="9" fillId="0" borderId="10" xfId="0" applyNumberFormat="1" applyFont="1" applyFill="1" applyBorder="1" applyAlignment="1">
      <alignment horizontal="center" vertical="top" shrinkToFit="1"/>
    </xf>
    <xf numFmtId="0" fontId="0" fillId="0" borderId="10" xfId="0" applyFill="1" applyBorder="1" applyAlignment="1">
      <alignment horizontal="left" vertical="top" wrapText="1"/>
    </xf>
    <xf numFmtId="0" fontId="0" fillId="0" borderId="10" xfId="0" applyFill="1" applyBorder="1" applyAlignment="1">
      <alignment horizontal="right" vertical="top" wrapText="1"/>
    </xf>
    <xf numFmtId="0" fontId="7" fillId="0" borderId="3" xfId="0" applyFont="1" applyFill="1" applyBorder="1" applyAlignment="1">
      <alignment horizontal="left" vertical="top" wrapText="1"/>
    </xf>
    <xf numFmtId="166" fontId="10" fillId="0" borderId="3" xfId="0" applyNumberFormat="1" applyFont="1" applyFill="1" applyBorder="1" applyAlignment="1">
      <alignment horizontal="right" vertical="top" shrinkToFit="1"/>
    </xf>
    <xf numFmtId="0" fontId="7" fillId="0" borderId="1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center" vertical="top" wrapText="1"/>
    </xf>
    <xf numFmtId="0" fontId="8" fillId="0" borderId="1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 indent="6"/>
    </xf>
    <xf numFmtId="0" fontId="7" fillId="0" borderId="1" xfId="0" applyFont="1" applyFill="1" applyBorder="1" applyAlignment="1">
      <alignment horizontal="left" vertical="top" wrapText="1" indent="1"/>
    </xf>
    <xf numFmtId="0" fontId="7" fillId="0" borderId="11" xfId="0" applyFont="1" applyFill="1" applyBorder="1" applyAlignment="1">
      <alignment horizontal="left" vertical="top" wrapText="1"/>
    </xf>
    <xf numFmtId="0" fontId="0" fillId="0" borderId="11" xfId="0" applyFill="1" applyBorder="1" applyAlignment="1">
      <alignment horizontal="left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7" fillId="0" borderId="1" xfId="0" applyFont="1" applyFill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top" wrapText="1" indent="4"/>
    </xf>
    <xf numFmtId="0" fontId="8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top" wrapText="1" indent="1"/>
    </xf>
    <xf numFmtId="0" fontId="8" fillId="0" borderId="0" xfId="0" applyFont="1" applyFill="1" applyBorder="1" applyAlignment="1">
      <alignment horizontal="left" vertical="top" wrapText="1" indent="18"/>
    </xf>
    <xf numFmtId="0" fontId="12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left" vertical="top" wrapText="1" indent="3"/>
    </xf>
    <xf numFmtId="0" fontId="14" fillId="0" borderId="1" xfId="0" applyFont="1" applyFill="1" applyBorder="1" applyAlignment="1">
      <alignment horizontal="left" vertical="top" wrapText="1" indent="1"/>
    </xf>
    <xf numFmtId="0" fontId="14" fillId="0" borderId="1" xfId="0" applyFont="1" applyFill="1" applyBorder="1" applyAlignment="1">
      <alignment horizontal="left" vertical="top" wrapText="1"/>
    </xf>
    <xf numFmtId="0" fontId="12" fillId="0" borderId="6" xfId="0" applyFont="1" applyFill="1" applyBorder="1" applyAlignment="1">
      <alignment horizontal="left" vertical="top" wrapText="1"/>
    </xf>
    <xf numFmtId="0" fontId="12" fillId="0" borderId="6" xfId="0" applyFont="1" applyFill="1" applyBorder="1" applyAlignment="1">
      <alignment horizontal="center" vertical="top" wrapText="1"/>
    </xf>
    <xf numFmtId="0" fontId="12" fillId="0" borderId="6" xfId="0" applyFont="1" applyFill="1" applyBorder="1" applyAlignment="1">
      <alignment horizontal="right" vertical="top" wrapText="1"/>
    </xf>
    <xf numFmtId="167" fontId="15" fillId="0" borderId="6" xfId="0" applyNumberFormat="1" applyFont="1" applyFill="1" applyBorder="1" applyAlignment="1">
      <alignment horizontal="center" vertical="top" shrinkToFit="1"/>
    </xf>
    <xf numFmtId="167" fontId="15" fillId="0" borderId="6" xfId="0" applyNumberFormat="1" applyFont="1" applyFill="1" applyBorder="1" applyAlignment="1">
      <alignment horizontal="left" vertical="top" shrinkToFit="1"/>
    </xf>
    <xf numFmtId="165" fontId="15" fillId="0" borderId="6" xfId="0" applyNumberFormat="1" applyFont="1" applyFill="1" applyBorder="1" applyAlignment="1">
      <alignment horizontal="left" vertical="top" shrinkToFit="1"/>
    </xf>
    <xf numFmtId="165" fontId="15" fillId="0" borderId="6" xfId="0" applyNumberFormat="1" applyFont="1" applyFill="1" applyBorder="1" applyAlignment="1">
      <alignment horizontal="center" vertical="top" shrinkToFit="1"/>
    </xf>
    <xf numFmtId="0" fontId="12" fillId="0" borderId="11" xfId="0" applyFont="1" applyFill="1" applyBorder="1" applyAlignment="1">
      <alignment horizontal="left" vertical="top" wrapText="1"/>
    </xf>
    <xf numFmtId="0" fontId="12" fillId="0" borderId="11" xfId="0" applyFont="1" applyFill="1" applyBorder="1" applyAlignment="1">
      <alignment horizontal="center" vertical="top" wrapText="1"/>
    </xf>
    <xf numFmtId="0" fontId="12" fillId="0" borderId="11" xfId="0" applyFont="1" applyFill="1" applyBorder="1" applyAlignment="1">
      <alignment horizontal="right" vertical="top" wrapText="1"/>
    </xf>
    <xf numFmtId="165" fontId="15" fillId="0" borderId="11" xfId="0" applyNumberFormat="1" applyFont="1" applyFill="1" applyBorder="1" applyAlignment="1">
      <alignment horizontal="center" vertical="top" shrinkToFit="1"/>
    </xf>
    <xf numFmtId="165" fontId="15" fillId="0" borderId="11" xfId="0" applyNumberFormat="1" applyFont="1" applyFill="1" applyBorder="1" applyAlignment="1">
      <alignment horizontal="left" vertical="top" shrinkToFit="1"/>
    </xf>
    <xf numFmtId="0" fontId="12" fillId="0" borderId="13" xfId="0" applyFont="1" applyFill="1" applyBorder="1" applyAlignment="1">
      <alignment horizontal="left" vertical="top" wrapText="1"/>
    </xf>
    <xf numFmtId="0" fontId="12" fillId="0" borderId="13" xfId="0" applyFont="1" applyFill="1" applyBorder="1" applyAlignment="1">
      <alignment horizontal="center" vertical="top" wrapText="1"/>
    </xf>
    <xf numFmtId="0" fontId="12" fillId="0" borderId="13" xfId="0" applyFont="1" applyFill="1" applyBorder="1" applyAlignment="1">
      <alignment horizontal="right" vertical="top" wrapText="1"/>
    </xf>
    <xf numFmtId="165" fontId="15" fillId="0" borderId="13" xfId="0" applyNumberFormat="1" applyFont="1" applyFill="1" applyBorder="1" applyAlignment="1">
      <alignment horizontal="left" vertical="top" shrinkToFit="1"/>
    </xf>
    <xf numFmtId="165" fontId="15" fillId="0" borderId="13" xfId="0" applyNumberFormat="1" applyFont="1" applyFill="1" applyBorder="1" applyAlignment="1">
      <alignment horizontal="center" vertical="top" shrinkToFit="1"/>
    </xf>
    <xf numFmtId="165" fontId="13" fillId="0" borderId="1" xfId="0" applyNumberFormat="1" applyFont="1" applyFill="1" applyBorder="1" applyAlignment="1">
      <alignment horizontal="center" vertical="top" shrinkToFit="1"/>
    </xf>
    <xf numFmtId="0" fontId="14" fillId="0" borderId="1" xfId="0" applyFont="1" applyFill="1" applyBorder="1" applyAlignment="1">
      <alignment horizontal="right" vertical="top" wrapText="1"/>
    </xf>
    <xf numFmtId="166" fontId="15" fillId="0" borderId="13" xfId="0" applyNumberFormat="1" applyFont="1" applyFill="1" applyBorder="1" applyAlignment="1">
      <alignment horizontal="right" vertical="top" shrinkToFit="1"/>
    </xf>
    <xf numFmtId="165" fontId="13" fillId="0" borderId="13" xfId="0" applyNumberFormat="1" applyFont="1" applyFill="1" applyBorder="1" applyAlignment="1">
      <alignment horizontal="center" vertical="top" shrinkToFit="1"/>
    </xf>
    <xf numFmtId="0" fontId="12" fillId="0" borderId="1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left" vertical="top" wrapText="1" indent="7"/>
    </xf>
    <xf numFmtId="0" fontId="0" fillId="0" borderId="1" xfId="0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left" vertical="top" wrapText="1" indent="2"/>
    </xf>
    <xf numFmtId="0" fontId="8" fillId="0" borderId="1" xfId="0" applyFont="1" applyFill="1" applyBorder="1" applyAlignment="1">
      <alignment horizontal="right" vertical="top" wrapText="1"/>
    </xf>
    <xf numFmtId="0" fontId="8" fillId="0" borderId="1" xfId="0" applyFont="1" applyFill="1" applyBorder="1" applyAlignment="1">
      <alignment horizontal="left" vertical="top" wrapText="1" indent="2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right" vertical="center" wrapText="1"/>
    </xf>
    <xf numFmtId="0" fontId="0" fillId="4" borderId="1" xfId="0" applyFill="1" applyBorder="1" applyAlignment="1">
      <alignment horizontal="left" vertical="top" wrapText="1" indent="2"/>
    </xf>
    <xf numFmtId="0" fontId="16" fillId="4" borderId="1" xfId="0" applyFont="1" applyFill="1" applyBorder="1" applyAlignment="1">
      <alignment horizontal="center" vertical="top" wrapText="1"/>
    </xf>
    <xf numFmtId="0" fontId="16" fillId="4" borderId="1" xfId="0" applyFont="1" applyFill="1" applyBorder="1" applyAlignment="1">
      <alignment horizontal="left" vertical="top" wrapText="1" indent="2"/>
    </xf>
    <xf numFmtId="0" fontId="0" fillId="4" borderId="1" xfId="0" applyFill="1" applyBorder="1" applyAlignment="1">
      <alignment horizontal="center" vertical="top" wrapText="1"/>
    </xf>
    <xf numFmtId="0" fontId="16" fillId="4" borderId="1" xfId="0" applyFont="1" applyFill="1" applyBorder="1" applyAlignment="1">
      <alignment horizontal="left" vertical="top" wrapText="1" indent="1"/>
    </xf>
    <xf numFmtId="0" fontId="0" fillId="4" borderId="1" xfId="0" applyFill="1" applyBorder="1" applyAlignment="1">
      <alignment horizontal="left" vertical="top" wrapText="1" indent="1"/>
    </xf>
    <xf numFmtId="0" fontId="16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wrapText="1"/>
    </xf>
    <xf numFmtId="0" fontId="16" fillId="0" borderId="1" xfId="0" applyFont="1" applyFill="1" applyBorder="1" applyAlignment="1">
      <alignment horizontal="left" vertical="top" wrapText="1"/>
    </xf>
    <xf numFmtId="1" fontId="17" fillId="0" borderId="1" xfId="0" applyNumberFormat="1" applyFont="1" applyFill="1" applyBorder="1" applyAlignment="1">
      <alignment horizontal="right" vertical="top" shrinkToFit="1"/>
    </xf>
    <xf numFmtId="0" fontId="16" fillId="0" borderId="1" xfId="0" applyFont="1" applyFill="1" applyBorder="1" applyAlignment="1">
      <alignment horizontal="right" vertical="top" wrapText="1"/>
    </xf>
    <xf numFmtId="166" fontId="17" fillId="0" borderId="1" xfId="0" applyNumberFormat="1" applyFont="1" applyFill="1" applyBorder="1" applyAlignment="1">
      <alignment horizontal="right" vertical="top" shrinkToFit="1"/>
    </xf>
    <xf numFmtId="0" fontId="18" fillId="0" borderId="1" xfId="0" applyFont="1" applyFill="1" applyBorder="1" applyAlignment="1">
      <alignment horizontal="left" vertical="top" wrapText="1" indent="1"/>
    </xf>
    <xf numFmtId="0" fontId="19" fillId="0" borderId="1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 wrapText="1"/>
    </xf>
    <xf numFmtId="0" fontId="19" fillId="0" borderId="1" xfId="0" applyFont="1" applyFill="1" applyBorder="1" applyAlignment="1">
      <alignment horizontal="right" vertical="top" wrapText="1"/>
    </xf>
    <xf numFmtId="0" fontId="19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 indent="1"/>
    </xf>
    <xf numFmtId="0" fontId="19" fillId="0" borderId="1" xfId="0" applyFont="1" applyFill="1" applyBorder="1" applyAlignment="1">
      <alignment horizontal="left" vertical="top" wrapText="1" inden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right" vertical="top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22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center" vertical="top" wrapText="1"/>
    </xf>
    <xf numFmtId="0" fontId="22" fillId="0" borderId="1" xfId="0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 indent="2"/>
    </xf>
    <xf numFmtId="0" fontId="18" fillId="0" borderId="1" xfId="0" applyFont="1" applyFill="1" applyBorder="1" applyAlignment="1">
      <alignment horizontal="left" vertical="center" wrapText="1" inden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right" vertical="center" wrapText="1"/>
    </xf>
    <xf numFmtId="0" fontId="22" fillId="0" borderId="1" xfId="0" applyFont="1" applyFill="1" applyBorder="1" applyAlignment="1">
      <alignment horizontal="left" vertical="top" wrapText="1" indent="1"/>
    </xf>
    <xf numFmtId="0" fontId="22" fillId="0" borderId="1" xfId="0" applyFont="1" applyFill="1" applyBorder="1" applyAlignment="1">
      <alignment horizontal="right" vertical="top" wrapText="1"/>
    </xf>
    <xf numFmtId="0" fontId="26" fillId="0" borderId="1" xfId="0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left" vertical="top" wrapText="1" indent="8"/>
    </xf>
    <xf numFmtId="0" fontId="27" fillId="0" borderId="1" xfId="0" applyFont="1" applyFill="1" applyBorder="1" applyAlignment="1">
      <alignment horizontal="left" vertical="top" wrapText="1"/>
    </xf>
    <xf numFmtId="0" fontId="27" fillId="0" borderId="1" xfId="0" applyFont="1" applyFill="1" applyBorder="1" applyAlignment="1">
      <alignment horizontal="center" vertical="top" wrapText="1"/>
    </xf>
    <xf numFmtId="0" fontId="27" fillId="0" borderId="1" xfId="0" applyFont="1" applyFill="1" applyBorder="1" applyAlignment="1">
      <alignment horizontal="left" vertical="top" wrapText="1" indent="2"/>
    </xf>
    <xf numFmtId="0" fontId="27" fillId="0" borderId="1" xfId="0" applyFont="1" applyFill="1" applyBorder="1" applyAlignment="1">
      <alignment horizontal="left" vertical="top" wrapText="1" indent="1"/>
    </xf>
    <xf numFmtId="0" fontId="26" fillId="0" borderId="1" xfId="0" applyFont="1" applyFill="1" applyBorder="1" applyAlignment="1">
      <alignment horizontal="left" vertical="top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top" wrapText="1"/>
    </xf>
    <xf numFmtId="0" fontId="29" fillId="0" borderId="1" xfId="0" applyFont="1" applyFill="1" applyBorder="1" applyAlignment="1">
      <alignment horizontal="left" vertical="top" wrapText="1" indent="1"/>
    </xf>
    <xf numFmtId="0" fontId="29" fillId="3" borderId="1" xfId="0" applyFont="1" applyFill="1" applyBorder="1" applyAlignment="1">
      <alignment horizontal="center" vertical="top" wrapText="1"/>
    </xf>
    <xf numFmtId="1" fontId="30" fillId="0" borderId="1" xfId="0" applyNumberFormat="1" applyFont="1" applyFill="1" applyBorder="1" applyAlignment="1">
      <alignment horizontal="center" vertical="center" shrinkToFit="1"/>
    </xf>
    <xf numFmtId="0" fontId="31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right" vertical="center" wrapText="1"/>
    </xf>
    <xf numFmtId="1" fontId="30" fillId="0" borderId="1" xfId="0" applyNumberFormat="1" applyFont="1" applyFill="1" applyBorder="1" applyAlignment="1">
      <alignment horizontal="center" vertical="top" shrinkToFit="1"/>
    </xf>
    <xf numFmtId="0" fontId="31" fillId="0" borderId="1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horizontal="center" vertical="top" wrapText="1"/>
    </xf>
    <xf numFmtId="0" fontId="31" fillId="0" borderId="1" xfId="0" applyFont="1" applyFill="1" applyBorder="1" applyAlignment="1">
      <alignment horizontal="right" vertical="top" wrapText="1"/>
    </xf>
    <xf numFmtId="0" fontId="0" fillId="3" borderId="1" xfId="0" applyFill="1" applyBorder="1" applyAlignment="1">
      <alignment horizontal="left" wrapText="1"/>
    </xf>
    <xf numFmtId="0" fontId="32" fillId="3" borderId="1" xfId="0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right" vertical="center" wrapText="1" indent="2"/>
    </xf>
    <xf numFmtId="0" fontId="33" fillId="0" borderId="1" xfId="0" applyFont="1" applyFill="1" applyBorder="1" applyAlignment="1">
      <alignment horizontal="left" vertical="center" wrapText="1" indent="5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top" wrapText="1"/>
    </xf>
    <xf numFmtId="0" fontId="33" fillId="0" borderId="1" xfId="0" applyFont="1" applyFill="1" applyBorder="1" applyAlignment="1">
      <alignment horizontal="left" vertical="center" wrapText="1" indent="2"/>
    </xf>
    <xf numFmtId="0" fontId="33" fillId="0" borderId="1" xfId="0" applyFont="1" applyFill="1" applyBorder="1" applyAlignment="1">
      <alignment horizontal="right" vertical="top" wrapText="1" indent="2"/>
    </xf>
    <xf numFmtId="0" fontId="33" fillId="0" borderId="1" xfId="0" applyFont="1" applyFill="1" applyBorder="1" applyAlignment="1">
      <alignment horizontal="right" vertical="top" wrapText="1"/>
    </xf>
    <xf numFmtId="0" fontId="34" fillId="0" borderId="1" xfId="0" applyFont="1" applyFill="1" applyBorder="1" applyAlignment="1">
      <alignment horizontal="right" vertical="top" wrapText="1" indent="2"/>
    </xf>
    <xf numFmtId="0" fontId="34" fillId="0" borderId="1" xfId="0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center" vertical="top" wrapText="1"/>
    </xf>
    <xf numFmtId="1" fontId="35" fillId="0" borderId="1" xfId="0" applyNumberFormat="1" applyFont="1" applyFill="1" applyBorder="1" applyAlignment="1">
      <alignment horizontal="center" vertical="top" shrinkToFit="1"/>
    </xf>
    <xf numFmtId="9" fontId="35" fillId="0" borderId="1" xfId="0" applyNumberFormat="1" applyFont="1" applyFill="1" applyBorder="1" applyAlignment="1">
      <alignment horizontal="center" vertical="top" shrinkToFit="1"/>
    </xf>
    <xf numFmtId="0" fontId="34" fillId="0" borderId="1" xfId="0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center" wrapText="1" indent="3"/>
    </xf>
    <xf numFmtId="165" fontId="35" fillId="0" borderId="1" xfId="0" applyNumberFormat="1" applyFont="1" applyFill="1" applyBorder="1" applyAlignment="1">
      <alignment horizontal="center" vertical="top" shrinkToFit="1"/>
    </xf>
    <xf numFmtId="0" fontId="38" fillId="0" borderId="1" xfId="0" applyFont="1" applyFill="1" applyBorder="1" applyAlignment="1">
      <alignment horizontal="left" vertical="top" wrapText="1"/>
    </xf>
    <xf numFmtId="0" fontId="39" fillId="0" borderId="3" xfId="0" applyFont="1" applyFill="1" applyBorder="1" applyAlignment="1">
      <alignment horizontal="left" vertical="top" wrapText="1"/>
    </xf>
    <xf numFmtId="164" fontId="40" fillId="0" borderId="1" xfId="0" applyNumberFormat="1" applyFont="1" applyFill="1" applyBorder="1" applyAlignment="1">
      <alignment horizontal="left" vertical="top" shrinkToFit="1"/>
    </xf>
    <xf numFmtId="0" fontId="38" fillId="0" borderId="1" xfId="0" applyFont="1" applyFill="1" applyBorder="1" applyAlignment="1">
      <alignment horizontal="left" vertical="top" wrapText="1" indent="1"/>
    </xf>
    <xf numFmtId="0" fontId="38" fillId="0" borderId="1" xfId="0" applyFont="1" applyFill="1" applyBorder="1" applyAlignment="1">
      <alignment horizontal="center" vertical="top" wrapText="1"/>
    </xf>
    <xf numFmtId="0" fontId="38" fillId="0" borderId="1" xfId="0" applyFont="1" applyFill="1" applyBorder="1" applyAlignment="1">
      <alignment horizontal="right" vertical="top" wrapText="1"/>
    </xf>
    <xf numFmtId="1" fontId="40" fillId="0" borderId="1" xfId="0" applyNumberFormat="1" applyFont="1" applyFill="1" applyBorder="1" applyAlignment="1">
      <alignment horizontal="center" vertical="top" shrinkToFit="1"/>
    </xf>
    <xf numFmtId="165" fontId="40" fillId="0" borderId="1" xfId="0" applyNumberFormat="1" applyFont="1" applyFill="1" applyBorder="1" applyAlignment="1">
      <alignment horizontal="center" vertical="top" shrinkToFit="1"/>
    </xf>
    <xf numFmtId="167" fontId="40" fillId="0" borderId="1" xfId="0" applyNumberFormat="1" applyFont="1" applyFill="1" applyBorder="1" applyAlignment="1">
      <alignment horizontal="right" vertical="top" shrinkToFit="1"/>
    </xf>
    <xf numFmtId="165" fontId="40" fillId="0" borderId="1" xfId="0" applyNumberFormat="1" applyFont="1" applyFill="1" applyBorder="1" applyAlignment="1">
      <alignment horizontal="right" vertical="top" shrinkToFit="1"/>
    </xf>
    <xf numFmtId="0" fontId="36" fillId="0" borderId="1" xfId="0" applyFont="1" applyFill="1" applyBorder="1" applyAlignment="1">
      <alignment horizontal="right" vertical="top" wrapText="1"/>
    </xf>
    <xf numFmtId="0" fontId="38" fillId="0" borderId="1" xfId="0" applyFont="1" applyFill="1" applyBorder="1" applyAlignment="1">
      <alignment horizontal="left" vertical="top" wrapText="1" indent="2"/>
    </xf>
    <xf numFmtId="3" fontId="40" fillId="0" borderId="1" xfId="0" applyNumberFormat="1" applyFont="1" applyFill="1" applyBorder="1" applyAlignment="1">
      <alignment horizontal="right" vertical="top" shrinkToFit="1"/>
    </xf>
    <xf numFmtId="165" fontId="40" fillId="0" borderId="1" xfId="0" applyNumberFormat="1" applyFont="1" applyFill="1" applyBorder="1" applyAlignment="1">
      <alignment horizontal="left" vertical="top" shrinkToFit="1"/>
    </xf>
    <xf numFmtId="0" fontId="44" fillId="0" borderId="1" xfId="0" applyFont="1" applyFill="1" applyBorder="1" applyAlignment="1">
      <alignment horizontal="left" vertical="top" wrapText="1"/>
    </xf>
    <xf numFmtId="164" fontId="46" fillId="0" borderId="1" xfId="0" applyNumberFormat="1" applyFont="1" applyFill="1" applyBorder="1" applyAlignment="1">
      <alignment horizontal="left" vertical="top" shrinkToFit="1"/>
    </xf>
    <xf numFmtId="0" fontId="44" fillId="0" borderId="1" xfId="0" applyFont="1" applyFill="1" applyBorder="1" applyAlignment="1">
      <alignment horizontal="left" vertical="top" wrapText="1" indent="1"/>
    </xf>
    <xf numFmtId="0" fontId="44" fillId="0" borderId="1" xfId="0" applyFont="1" applyFill="1" applyBorder="1" applyAlignment="1">
      <alignment horizontal="right" vertical="top" wrapText="1"/>
    </xf>
    <xf numFmtId="0" fontId="44" fillId="0" borderId="1" xfId="0" applyFont="1" applyFill="1" applyBorder="1" applyAlignment="1">
      <alignment horizontal="center" vertical="top" wrapText="1"/>
    </xf>
    <xf numFmtId="1" fontId="46" fillId="0" borderId="1" xfId="0" applyNumberFormat="1" applyFont="1" applyFill="1" applyBorder="1" applyAlignment="1">
      <alignment horizontal="center" vertical="top" shrinkToFit="1"/>
    </xf>
    <xf numFmtId="167" fontId="46" fillId="0" borderId="1" xfId="0" applyNumberFormat="1" applyFont="1" applyFill="1" applyBorder="1" applyAlignment="1">
      <alignment horizontal="right" vertical="top" shrinkToFit="1"/>
    </xf>
    <xf numFmtId="165" fontId="46" fillId="0" borderId="1" xfId="0" applyNumberFormat="1" applyFont="1" applyFill="1" applyBorder="1" applyAlignment="1">
      <alignment horizontal="right" vertical="top" shrinkToFit="1"/>
    </xf>
    <xf numFmtId="0" fontId="42" fillId="0" borderId="1" xfId="0" applyFont="1" applyFill="1" applyBorder="1" applyAlignment="1">
      <alignment horizontal="right" vertical="top" wrapText="1"/>
    </xf>
    <xf numFmtId="0" fontId="44" fillId="0" borderId="1" xfId="0" applyFont="1" applyFill="1" applyBorder="1" applyAlignment="1">
      <alignment horizontal="left" vertical="top" wrapText="1" indent="2"/>
    </xf>
    <xf numFmtId="0" fontId="44" fillId="0" borderId="2" xfId="0" applyFont="1" applyFill="1" applyBorder="1" applyAlignment="1">
      <alignment horizontal="left" vertical="top" wrapText="1"/>
    </xf>
    <xf numFmtId="0" fontId="44" fillId="0" borderId="4" xfId="0" applyFont="1" applyFill="1" applyBorder="1" applyAlignment="1">
      <alignment horizontal="left" vertical="top" wrapText="1"/>
    </xf>
    <xf numFmtId="3" fontId="46" fillId="0" borderId="1" xfId="0" applyNumberFormat="1" applyFont="1" applyFill="1" applyBorder="1" applyAlignment="1">
      <alignment horizontal="right" vertical="top" shrinkToFit="1"/>
    </xf>
    <xf numFmtId="165" fontId="46" fillId="0" borderId="1" xfId="0" applyNumberFormat="1" applyFont="1" applyFill="1" applyBorder="1" applyAlignment="1">
      <alignment horizontal="left" vertical="top" shrinkToFit="1"/>
    </xf>
    <xf numFmtId="165" fontId="46" fillId="0" borderId="1" xfId="0" applyNumberFormat="1" applyFont="1" applyFill="1" applyBorder="1" applyAlignment="1">
      <alignment horizontal="center" vertical="top" shrinkToFit="1"/>
    </xf>
    <xf numFmtId="0" fontId="44" fillId="0" borderId="1" xfId="0" applyFont="1" applyFill="1" applyBorder="1" applyAlignment="1">
      <alignment horizontal="left" vertical="top" wrapText="1" indent="3"/>
    </xf>
    <xf numFmtId="0" fontId="42" fillId="0" borderId="1" xfId="0" applyFont="1" applyFill="1" applyBorder="1" applyAlignment="1">
      <alignment horizontal="right" vertical="top" wrapText="1" indent="1"/>
    </xf>
    <xf numFmtId="0" fontId="36" fillId="0" borderId="1" xfId="0" applyFont="1" applyFill="1" applyBorder="1" applyAlignment="1">
      <alignment horizontal="right" vertical="top" wrapText="1" indent="1"/>
    </xf>
    <xf numFmtId="0" fontId="38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left" vertical="top" wrapText="1" indent="4"/>
    </xf>
    <xf numFmtId="0" fontId="38" fillId="0" borderId="4" xfId="0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center" vertical="center" wrapText="1"/>
    </xf>
    <xf numFmtId="165" fontId="40" fillId="0" borderId="1" xfId="0" applyNumberFormat="1" applyFont="1" applyFill="1" applyBorder="1" applyAlignment="1">
      <alignment horizontal="center" vertical="center" shrinkToFit="1"/>
    </xf>
    <xf numFmtId="3" fontId="40" fillId="0" borderId="1" xfId="0" applyNumberFormat="1" applyFont="1" applyFill="1" applyBorder="1" applyAlignment="1">
      <alignment horizontal="right" vertical="center" shrinkToFit="1"/>
    </xf>
    <xf numFmtId="165" fontId="40" fillId="0" borderId="1" xfId="0" applyNumberFormat="1" applyFont="1" applyFill="1" applyBorder="1" applyAlignment="1">
      <alignment horizontal="right" vertical="center" shrinkToFit="1"/>
    </xf>
    <xf numFmtId="167" fontId="40" fillId="0" borderId="1" xfId="0" applyNumberFormat="1" applyFont="1" applyFill="1" applyBorder="1" applyAlignment="1">
      <alignment horizontal="center" vertical="top" shrinkToFit="1"/>
    </xf>
    <xf numFmtId="166" fontId="47" fillId="0" borderId="1" xfId="0" applyNumberFormat="1" applyFont="1" applyFill="1" applyBorder="1" applyAlignment="1">
      <alignment horizontal="right" vertical="top" shrinkToFit="1"/>
    </xf>
    <xf numFmtId="0" fontId="38" fillId="0" borderId="1" xfId="0" applyFont="1" applyFill="1" applyBorder="1" applyAlignment="1">
      <alignment horizontal="left" vertical="top" wrapText="1" indent="3"/>
    </xf>
    <xf numFmtId="2" fontId="40" fillId="0" borderId="1" xfId="0" applyNumberFormat="1" applyFont="1" applyFill="1" applyBorder="1" applyAlignment="1">
      <alignment horizontal="left" vertical="top" shrinkToFit="1"/>
    </xf>
    <xf numFmtId="1" fontId="40" fillId="0" borderId="1" xfId="0" applyNumberFormat="1" applyFont="1" applyFill="1" applyBorder="1" applyAlignment="1">
      <alignment horizontal="right" vertical="top" shrinkToFit="1"/>
    </xf>
    <xf numFmtId="0" fontId="39" fillId="0" borderId="4" xfId="0" applyFont="1" applyFill="1" applyBorder="1" applyAlignment="1">
      <alignment horizontal="left" vertical="top" wrapText="1" indent="3"/>
    </xf>
    <xf numFmtId="0" fontId="51" fillId="0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center" vertical="center" wrapText="1"/>
    </xf>
    <xf numFmtId="164" fontId="52" fillId="0" borderId="1" xfId="0" applyNumberFormat="1" applyFont="1" applyFill="1" applyBorder="1" applyAlignment="1">
      <alignment horizontal="left" vertical="top" shrinkToFit="1"/>
    </xf>
    <xf numFmtId="0" fontId="44" fillId="0" borderId="3" xfId="0" applyFont="1" applyFill="1" applyBorder="1" applyAlignment="1">
      <alignment horizontal="left" vertical="top" wrapText="1"/>
    </xf>
    <xf numFmtId="0" fontId="51" fillId="0" borderId="1" xfId="0" applyFont="1" applyFill="1" applyBorder="1" applyAlignment="1">
      <alignment horizontal="center" vertical="top" wrapText="1"/>
    </xf>
    <xf numFmtId="0" fontId="51" fillId="0" borderId="1" xfId="0" applyFont="1" applyFill="1" applyBorder="1" applyAlignment="1">
      <alignment horizontal="left" vertical="top" wrapText="1"/>
    </xf>
    <xf numFmtId="0" fontId="51" fillId="0" borderId="1" xfId="0" applyFont="1" applyFill="1" applyBorder="1" applyAlignment="1">
      <alignment horizontal="left" vertical="top" wrapText="1" indent="1"/>
    </xf>
    <xf numFmtId="165" fontId="52" fillId="0" borderId="1" xfId="0" applyNumberFormat="1" applyFont="1" applyFill="1" applyBorder="1" applyAlignment="1">
      <alignment horizontal="center" vertical="top" shrinkToFit="1"/>
    </xf>
    <xf numFmtId="165" fontId="52" fillId="0" borderId="1" xfId="0" applyNumberFormat="1" applyFont="1" applyFill="1" applyBorder="1" applyAlignment="1">
      <alignment horizontal="right" vertical="top" shrinkToFit="1"/>
    </xf>
    <xf numFmtId="0" fontId="50" fillId="0" borderId="1" xfId="0" applyFont="1" applyFill="1" applyBorder="1" applyAlignment="1">
      <alignment horizontal="right" vertical="top" wrapText="1"/>
    </xf>
    <xf numFmtId="1" fontId="52" fillId="0" borderId="1" xfId="0" applyNumberFormat="1" applyFont="1" applyFill="1" applyBorder="1" applyAlignment="1">
      <alignment horizontal="center" vertical="top" shrinkToFit="1"/>
    </xf>
    <xf numFmtId="0" fontId="51" fillId="0" borderId="1" xfId="0" applyFont="1" applyFill="1" applyBorder="1" applyAlignment="1">
      <alignment horizontal="right" vertical="top" wrapText="1"/>
    </xf>
    <xf numFmtId="0" fontId="51" fillId="0" borderId="1" xfId="0" applyFont="1" applyFill="1" applyBorder="1" applyAlignment="1">
      <alignment horizontal="left" vertical="top" wrapText="1" indent="2"/>
    </xf>
    <xf numFmtId="165" fontId="52" fillId="0" borderId="1" xfId="0" applyNumberFormat="1" applyFont="1" applyFill="1" applyBorder="1" applyAlignment="1">
      <alignment horizontal="left" vertical="top" shrinkToFit="1"/>
    </xf>
    <xf numFmtId="0" fontId="51" fillId="0" borderId="1" xfId="0" applyFont="1" applyFill="1" applyBorder="1" applyAlignment="1">
      <alignment horizontal="left" vertical="top" wrapText="1" indent="3"/>
    </xf>
    <xf numFmtId="0" fontId="38" fillId="0" borderId="1" xfId="0" applyFont="1" applyFill="1" applyBorder="1" applyAlignment="1">
      <alignment horizontal="left" vertical="center" wrapText="1" indent="2"/>
    </xf>
    <xf numFmtId="0" fontId="38" fillId="0" borderId="1" xfId="0" applyFont="1" applyFill="1" applyBorder="1" applyAlignment="1">
      <alignment horizontal="right" vertical="center" wrapText="1"/>
    </xf>
    <xf numFmtId="1" fontId="40" fillId="0" borderId="1" xfId="0" applyNumberFormat="1" applyFont="1" applyFill="1" applyBorder="1" applyAlignment="1">
      <alignment horizontal="center" vertical="center" shrinkToFit="1"/>
    </xf>
    <xf numFmtId="0" fontId="0" fillId="0" borderId="7" xfId="0" applyFill="1" applyBorder="1" applyAlignment="1">
      <alignment horizontal="left" wrapText="1"/>
    </xf>
    <xf numFmtId="0" fontId="0" fillId="0" borderId="3" xfId="0" applyFill="1" applyBorder="1" applyAlignment="1">
      <alignment horizontal="left" vertical="top" wrapText="1"/>
    </xf>
    <xf numFmtId="1" fontId="46" fillId="0" borderId="1" xfId="0" applyNumberFormat="1" applyFont="1" applyFill="1" applyBorder="1" applyAlignment="1">
      <alignment horizontal="right" vertical="top" shrinkToFit="1"/>
    </xf>
    <xf numFmtId="2" fontId="46" fillId="0" borderId="1" xfId="0" applyNumberFormat="1" applyFont="1" applyFill="1" applyBorder="1" applyAlignment="1">
      <alignment horizontal="left" vertical="top" shrinkToFit="1"/>
    </xf>
    <xf numFmtId="0" fontId="44" fillId="0" borderId="1" xfId="0" applyFont="1" applyFill="1" applyBorder="1" applyAlignment="1">
      <alignment horizontal="right" vertical="center" wrapText="1"/>
    </xf>
    <xf numFmtId="0" fontId="53" fillId="0" borderId="0" xfId="0" applyFont="1" applyFill="1" applyBorder="1" applyAlignment="1">
      <alignment horizontal="right" vertical="top" wrapText="1" indent="4"/>
    </xf>
    <xf numFmtId="1" fontId="54" fillId="0" borderId="0" xfId="0" applyNumberFormat="1" applyFont="1" applyFill="1" applyBorder="1" applyAlignment="1">
      <alignment horizontal="right" vertical="top" indent="1" shrinkToFit="1"/>
    </xf>
    <xf numFmtId="0" fontId="53" fillId="0" borderId="0" xfId="0" applyFont="1" applyFill="1" applyBorder="1" applyAlignment="1">
      <alignment horizontal="right" vertical="top" wrapText="1" indent="3"/>
    </xf>
    <xf numFmtId="0" fontId="53" fillId="0" borderId="0" xfId="0" applyFont="1" applyFill="1" applyBorder="1" applyAlignment="1">
      <alignment horizontal="right" vertical="top" wrapText="1" indent="1"/>
    </xf>
    <xf numFmtId="0" fontId="56" fillId="0" borderId="2" xfId="0" applyFont="1" applyFill="1" applyBorder="1" applyAlignment="1">
      <alignment horizontal="left" vertical="center" wrapText="1" indent="5"/>
    </xf>
    <xf numFmtId="0" fontId="57" fillId="0" borderId="1" xfId="0" applyFont="1" applyFill="1" applyBorder="1" applyAlignment="1">
      <alignment horizontal="left" vertical="top" wrapText="1"/>
    </xf>
    <xf numFmtId="0" fontId="57" fillId="0" borderId="1" xfId="0" applyFont="1" applyFill="1" applyBorder="1" applyAlignment="1">
      <alignment horizontal="center" vertical="top" wrapText="1"/>
    </xf>
    <xf numFmtId="0" fontId="57" fillId="0" borderId="2" xfId="0" applyFont="1" applyFill="1" applyBorder="1" applyAlignment="1">
      <alignment horizontal="left" vertical="top" wrapText="1" indent="1"/>
    </xf>
    <xf numFmtId="165" fontId="59" fillId="0" borderId="1" xfId="0" applyNumberFormat="1" applyFont="1" applyFill="1" applyBorder="1" applyAlignment="1">
      <alignment horizontal="left" vertical="top" shrinkToFit="1"/>
    </xf>
    <xf numFmtId="0" fontId="57" fillId="0" borderId="1" xfId="0" applyFont="1" applyFill="1" applyBorder="1" applyAlignment="1">
      <alignment horizontal="left" vertical="top" wrapText="1" indent="2"/>
    </xf>
    <xf numFmtId="0" fontId="57" fillId="0" borderId="2" xfId="0" applyFont="1" applyFill="1" applyBorder="1" applyAlignment="1">
      <alignment horizontal="left" vertical="top" wrapText="1"/>
    </xf>
    <xf numFmtId="0" fontId="57" fillId="0" borderId="2" xfId="0" applyFont="1" applyFill="1" applyBorder="1" applyAlignment="1">
      <alignment horizontal="left" vertical="top" wrapText="1" indent="2"/>
    </xf>
    <xf numFmtId="0" fontId="57" fillId="0" borderId="1" xfId="0" applyFont="1" applyFill="1" applyBorder="1" applyAlignment="1">
      <alignment horizontal="right" vertical="top" wrapText="1"/>
    </xf>
    <xf numFmtId="1" fontId="59" fillId="0" borderId="1" xfId="0" applyNumberFormat="1" applyFont="1" applyFill="1" applyBorder="1" applyAlignment="1">
      <alignment horizontal="right" vertical="top" shrinkToFit="1"/>
    </xf>
    <xf numFmtId="165" fontId="59" fillId="0" borderId="2" xfId="0" applyNumberFormat="1" applyFont="1" applyFill="1" applyBorder="1" applyAlignment="1">
      <alignment horizontal="left" vertical="top" shrinkToFit="1"/>
    </xf>
    <xf numFmtId="0" fontId="0" fillId="0" borderId="8" xfId="0" applyFill="1" applyBorder="1" applyAlignment="1">
      <alignment horizontal="left" wrapText="1"/>
    </xf>
    <xf numFmtId="0" fontId="57" fillId="0" borderId="2" xfId="0" applyFont="1" applyFill="1" applyBorder="1" applyAlignment="1">
      <alignment horizontal="right" vertical="top" wrapText="1"/>
    </xf>
    <xf numFmtId="0" fontId="55" fillId="0" borderId="1" xfId="0" applyFont="1" applyFill="1" applyBorder="1" applyAlignment="1">
      <alignment horizontal="right" vertical="top" wrapText="1"/>
    </xf>
    <xf numFmtId="0" fontId="0" fillId="0" borderId="10" xfId="0" applyFill="1" applyBorder="1" applyAlignment="1">
      <alignment horizontal="left" vertical="center" wrapText="1"/>
    </xf>
    <xf numFmtId="0" fontId="55" fillId="0" borderId="1" xfId="0" applyFont="1" applyFill="1" applyBorder="1" applyAlignment="1">
      <alignment horizontal="right" vertical="top" wrapText="1" indent="1"/>
    </xf>
    <xf numFmtId="167" fontId="40" fillId="0" borderId="1" xfId="0" applyNumberFormat="1" applyFont="1" applyFill="1" applyBorder="1" applyAlignment="1">
      <alignment horizontal="left" vertical="top" shrinkToFit="1"/>
    </xf>
    <xf numFmtId="3" fontId="40" fillId="0" borderId="1" xfId="0" applyNumberFormat="1" applyFont="1" applyFill="1" applyBorder="1" applyAlignment="1">
      <alignment horizontal="left" vertical="top" indent="3" shrinkToFit="1"/>
    </xf>
    <xf numFmtId="3" fontId="40" fillId="0" borderId="1" xfId="0" applyNumberFormat="1" applyFont="1" applyFill="1" applyBorder="1" applyAlignment="1">
      <alignment horizontal="left" vertical="top" indent="4" shrinkToFit="1"/>
    </xf>
    <xf numFmtId="167" fontId="52" fillId="0" borderId="1" xfId="0" applyNumberFormat="1" applyFont="1" applyFill="1" applyBorder="1" applyAlignment="1">
      <alignment horizontal="right" vertical="top" shrinkToFit="1"/>
    </xf>
    <xf numFmtId="3" fontId="52" fillId="0" borderId="1" xfId="0" applyNumberFormat="1" applyFont="1" applyFill="1" applyBorder="1" applyAlignment="1">
      <alignment horizontal="right" vertical="top" shrinkToFit="1"/>
    </xf>
    <xf numFmtId="3" fontId="40" fillId="0" borderId="1" xfId="0" applyNumberFormat="1" applyFont="1" applyFill="1" applyBorder="1" applyAlignment="1">
      <alignment horizontal="left" vertical="top" indent="2" shrinkToFit="1"/>
    </xf>
    <xf numFmtId="2" fontId="52" fillId="0" borderId="1" xfId="0" applyNumberFormat="1" applyFont="1" applyFill="1" applyBorder="1" applyAlignment="1">
      <alignment horizontal="left" vertical="top" shrinkToFit="1"/>
    </xf>
    <xf numFmtId="3" fontId="52" fillId="0" borderId="1" xfId="0" applyNumberFormat="1" applyFont="1" applyFill="1" applyBorder="1" applyAlignment="1">
      <alignment horizontal="left" vertical="top" indent="2" shrinkToFit="1"/>
    </xf>
    <xf numFmtId="3" fontId="52" fillId="0" borderId="1" xfId="0" applyNumberFormat="1" applyFont="1" applyFill="1" applyBorder="1" applyAlignment="1">
      <alignment horizontal="left" vertical="top" indent="3" shrinkToFit="1"/>
    </xf>
    <xf numFmtId="167" fontId="52" fillId="0" borderId="1" xfId="0" applyNumberFormat="1" applyFont="1" applyFill="1" applyBorder="1" applyAlignment="1">
      <alignment horizontal="center" vertical="top" shrinkToFit="1"/>
    </xf>
    <xf numFmtId="0" fontId="51" fillId="0" borderId="1" xfId="0" applyFont="1" applyFill="1" applyBorder="1" applyAlignment="1">
      <alignment horizontal="right" vertical="top" wrapText="1" indent="1"/>
    </xf>
    <xf numFmtId="0" fontId="51" fillId="0" borderId="1" xfId="0" applyFont="1" applyFill="1" applyBorder="1" applyAlignment="1">
      <alignment horizontal="center" vertical="center" wrapText="1"/>
    </xf>
    <xf numFmtId="165" fontId="52" fillId="0" borderId="1" xfId="0" applyNumberFormat="1" applyFont="1" applyFill="1" applyBorder="1" applyAlignment="1">
      <alignment horizontal="center" vertical="center" shrinkToFit="1"/>
    </xf>
    <xf numFmtId="0" fontId="41" fillId="0" borderId="1" xfId="0" applyFont="1" applyFill="1" applyBorder="1" applyAlignment="1">
      <alignment horizontal="center" vertical="top" wrapText="1"/>
    </xf>
    <xf numFmtId="0" fontId="51" fillId="0" borderId="2" xfId="0" applyFont="1" applyFill="1" applyBorder="1" applyAlignment="1">
      <alignment horizontal="left" vertical="center" wrapText="1"/>
    </xf>
    <xf numFmtId="0" fontId="51" fillId="0" borderId="4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51" fillId="0" borderId="5" xfId="0" applyFont="1" applyFill="1" applyBorder="1" applyAlignment="1">
      <alignment horizontal="left" vertical="top" wrapText="1"/>
    </xf>
    <xf numFmtId="0" fontId="50" fillId="0" borderId="1" xfId="0" applyFont="1" applyFill="1" applyBorder="1" applyAlignment="1">
      <alignment horizontal="right" vertical="top" wrapText="1" indent="1"/>
    </xf>
    <xf numFmtId="165" fontId="62" fillId="0" borderId="1" xfId="0" applyNumberFormat="1" applyFont="1" applyFill="1" applyBorder="1" applyAlignment="1">
      <alignment horizontal="center" vertical="top" shrinkToFit="1"/>
    </xf>
    <xf numFmtId="0" fontId="0" fillId="0" borderId="2" xfId="0" applyFill="1" applyBorder="1" applyAlignment="1">
      <alignment horizontal="right" vertical="top" wrapText="1"/>
    </xf>
    <xf numFmtId="0" fontId="39" fillId="0" borderId="3" xfId="0" applyFont="1" applyFill="1" applyBorder="1" applyAlignment="1">
      <alignment horizontal="right" vertical="top" wrapText="1"/>
    </xf>
    <xf numFmtId="0" fontId="37" fillId="0" borderId="4" xfId="0" applyFont="1" applyFill="1" applyBorder="1" applyAlignment="1">
      <alignment horizontal="left" vertical="top" wrapText="1"/>
    </xf>
    <xf numFmtId="0" fontId="39" fillId="0" borderId="2" xfId="0" applyFont="1" applyFill="1" applyBorder="1" applyAlignment="1">
      <alignment horizontal="left" vertical="top" wrapText="1" indent="2"/>
    </xf>
    <xf numFmtId="0" fontId="39" fillId="0" borderId="3" xfId="0" applyFont="1" applyFill="1" applyBorder="1" applyAlignment="1">
      <alignment horizontal="left" vertical="top" wrapText="1" indent="8"/>
    </xf>
    <xf numFmtId="0" fontId="39" fillId="0" borderId="3" xfId="0" applyFont="1" applyFill="1" applyBorder="1" applyAlignment="1">
      <alignment horizontal="left" vertical="top" wrapText="1" indent="2"/>
    </xf>
    <xf numFmtId="0" fontId="37" fillId="0" borderId="7" xfId="0" applyFont="1" applyFill="1" applyBorder="1" applyAlignment="1">
      <alignment horizontal="left" vertical="top" wrapText="1"/>
    </xf>
    <xf numFmtId="165" fontId="63" fillId="0" borderId="5" xfId="0" applyNumberFormat="1" applyFont="1" applyFill="1" applyBorder="1" applyAlignment="1">
      <alignment horizontal="left" vertical="top" shrinkToFit="1"/>
    </xf>
    <xf numFmtId="0" fontId="39" fillId="0" borderId="9" xfId="0" applyFont="1" applyFill="1" applyBorder="1" applyAlignment="1">
      <alignment horizontal="left" vertical="top" wrapText="1"/>
    </xf>
    <xf numFmtId="0" fontId="39" fillId="0" borderId="10" xfId="0" applyFont="1" applyFill="1" applyBorder="1" applyAlignment="1">
      <alignment horizontal="left" vertical="top" wrapText="1"/>
    </xf>
    <xf numFmtId="0" fontId="39" fillId="0" borderId="10" xfId="0" applyFont="1" applyFill="1" applyBorder="1" applyAlignment="1">
      <alignment horizontal="right" vertical="top" wrapText="1" indent="1"/>
    </xf>
    <xf numFmtId="0" fontId="39" fillId="0" borderId="10" xfId="0" applyFont="1" applyFill="1" applyBorder="1" applyAlignment="1">
      <alignment horizontal="right" vertical="top" wrapText="1"/>
    </xf>
    <xf numFmtId="165" fontId="64" fillId="0" borderId="15" xfId="0" applyNumberFormat="1" applyFont="1" applyFill="1" applyBorder="1" applyAlignment="1">
      <alignment horizontal="left" vertical="top" shrinkToFit="1"/>
    </xf>
    <xf numFmtId="0" fontId="0" fillId="0" borderId="15" xfId="0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3" fontId="64" fillId="0" borderId="0" xfId="0" applyNumberFormat="1" applyFont="1" applyFill="1" applyBorder="1" applyAlignment="1">
      <alignment horizontal="right" vertical="top" indent="1" shrinkToFit="1"/>
    </xf>
    <xf numFmtId="166" fontId="64" fillId="0" borderId="0" xfId="0" applyNumberFormat="1" applyFont="1" applyFill="1" applyBorder="1" applyAlignment="1">
      <alignment horizontal="right" vertical="top" shrinkToFit="1"/>
    </xf>
    <xf numFmtId="0" fontId="0" fillId="0" borderId="9" xfId="0" applyFill="1" applyBorder="1" applyAlignment="1">
      <alignment horizontal="left" vertical="top" wrapText="1"/>
    </xf>
    <xf numFmtId="0" fontId="37" fillId="0" borderId="2" xfId="0" applyFont="1" applyFill="1" applyBorder="1" applyAlignment="1">
      <alignment horizontal="left" vertical="top" wrapText="1"/>
    </xf>
    <xf numFmtId="0" fontId="39" fillId="0" borderId="8" xfId="0" applyFont="1" applyFill="1" applyBorder="1" applyAlignment="1">
      <alignment horizontal="right" vertical="top" wrapText="1" indent="1"/>
    </xf>
    <xf numFmtId="165" fontId="64" fillId="0" borderId="5" xfId="0" applyNumberFormat="1" applyFont="1" applyFill="1" applyBorder="1" applyAlignment="1">
      <alignment horizontal="left" vertical="top" shrinkToFit="1"/>
    </xf>
    <xf numFmtId="0" fontId="0" fillId="0" borderId="0" xfId="0" applyFill="1" applyBorder="1" applyAlignment="1">
      <alignment horizontal="left" vertical="top" wrapText="1" indent="18"/>
    </xf>
    <xf numFmtId="0" fontId="0" fillId="0" borderId="0" xfId="0" applyFill="1" applyBorder="1" applyAlignment="1">
      <alignment horizontal="left" vertical="center" wrapText="1"/>
    </xf>
    <xf numFmtId="3" fontId="65" fillId="0" borderId="0" xfId="0" applyNumberFormat="1" applyFont="1" applyFill="1" applyBorder="1" applyAlignment="1">
      <alignment horizontal="left" vertical="top" indent="2" shrinkToFit="1"/>
    </xf>
    <xf numFmtId="0" fontId="0" fillId="0" borderId="14" xfId="0" applyFill="1" applyBorder="1" applyAlignment="1">
      <alignment horizontal="left" vertical="center" wrapText="1"/>
    </xf>
    <xf numFmtId="0" fontId="37" fillId="0" borderId="10" xfId="0" applyFont="1" applyFill="1" applyBorder="1" applyAlignment="1">
      <alignment horizontal="right" vertical="top" wrapText="1" indent="1"/>
    </xf>
    <xf numFmtId="165" fontId="63" fillId="0" borderId="15" xfId="0" applyNumberFormat="1" applyFont="1" applyFill="1" applyBorder="1" applyAlignment="1">
      <alignment horizontal="left" vertical="top" shrinkToFit="1"/>
    </xf>
    <xf numFmtId="0" fontId="42" fillId="0" borderId="10" xfId="0" applyFont="1" applyFill="1" applyBorder="1" applyAlignment="1">
      <alignment horizontal="left" wrapText="1" indent="5"/>
    </xf>
    <xf numFmtId="1" fontId="46" fillId="0" borderId="10" xfId="0" applyNumberFormat="1" applyFont="1" applyFill="1" applyBorder="1" applyAlignment="1">
      <alignment horizontal="right" shrinkToFit="1"/>
    </xf>
    <xf numFmtId="0" fontId="44" fillId="0" borderId="4" xfId="0" applyFont="1" applyFill="1" applyBorder="1" applyAlignment="1">
      <alignment horizontal="right" vertical="top" wrapText="1"/>
    </xf>
    <xf numFmtId="0" fontId="66" fillId="0" borderId="1" xfId="0" applyFont="1" applyFill="1" applyBorder="1" applyAlignment="1">
      <alignment horizontal="center" vertical="top" wrapText="1"/>
    </xf>
    <xf numFmtId="0" fontId="67" fillId="0" borderId="1" xfId="0" applyFont="1" applyFill="1" applyBorder="1" applyAlignment="1">
      <alignment horizontal="center" vertical="top" wrapText="1"/>
    </xf>
    <xf numFmtId="3" fontId="40" fillId="0" borderId="1" xfId="0" applyNumberFormat="1" applyFont="1" applyFill="1" applyBorder="1" applyAlignment="1">
      <alignment horizontal="left" vertical="top" indent="1" shrinkToFit="1"/>
    </xf>
    <xf numFmtId="0" fontId="123" fillId="0" borderId="0" xfId="0" applyFont="1" applyFill="1" applyBorder="1" applyAlignment="1">
      <alignment horizontal="center" vertical="center" wrapText="1"/>
    </xf>
    <xf numFmtId="42" fontId="123" fillId="0" borderId="0" xfId="2" applyFont="1" applyFill="1" applyBorder="1" applyAlignment="1">
      <alignment horizontal="center" vertical="center" wrapText="1"/>
    </xf>
    <xf numFmtId="169" fontId="123" fillId="0" borderId="0" xfId="2" applyNumberFormat="1" applyFont="1" applyFill="1" applyBorder="1" applyAlignment="1">
      <alignment horizontal="left" vertical="center"/>
    </xf>
    <xf numFmtId="171" fontId="123" fillId="5" borderId="0" xfId="0" applyNumberFormat="1" applyFont="1" applyFill="1" applyBorder="1" applyAlignment="1">
      <alignment horizontal="left" vertical="center"/>
    </xf>
    <xf numFmtId="172" fontId="123" fillId="0" borderId="0" xfId="1" applyNumberFormat="1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4" fillId="0" borderId="1" xfId="0" applyFont="1" applyFill="1" applyBorder="1" applyAlignment="1">
      <alignment horizontal="center" vertical="center" wrapText="1"/>
    </xf>
    <xf numFmtId="168" fontId="124" fillId="0" borderId="1" xfId="1" applyNumberFormat="1" applyFont="1" applyFill="1" applyBorder="1" applyAlignment="1">
      <alignment horizontal="center" vertical="center" wrapText="1"/>
    </xf>
    <xf numFmtId="169" fontId="124" fillId="0" borderId="1" xfId="2" applyNumberFormat="1" applyFont="1" applyFill="1" applyBorder="1" applyAlignment="1">
      <alignment horizontal="center" vertical="center" wrapText="1"/>
    </xf>
    <xf numFmtId="42" fontId="123" fillId="0" borderId="0" xfId="2" applyFont="1" applyFill="1" applyBorder="1" applyAlignment="1">
      <alignment horizontal="left" vertical="center"/>
    </xf>
    <xf numFmtId="1" fontId="125" fillId="0" borderId="1" xfId="0" applyNumberFormat="1" applyFont="1" applyFill="1" applyBorder="1" applyAlignment="1">
      <alignment horizontal="center" vertical="center" shrinkToFit="1"/>
    </xf>
    <xf numFmtId="0" fontId="124" fillId="0" borderId="1" xfId="0" applyFont="1" applyFill="1" applyBorder="1" applyAlignment="1">
      <alignment horizontal="left" vertical="center" wrapText="1"/>
    </xf>
    <xf numFmtId="0" fontId="123" fillId="0" borderId="1" xfId="0" applyFont="1" applyFill="1" applyBorder="1" applyAlignment="1">
      <alignment horizontal="center" vertical="center" wrapText="1"/>
    </xf>
    <xf numFmtId="168" fontId="123" fillId="0" borderId="1" xfId="1" applyNumberFormat="1" applyFont="1" applyFill="1" applyBorder="1" applyAlignment="1">
      <alignment horizontal="left" vertical="center" wrapText="1"/>
    </xf>
    <xf numFmtId="169" fontId="123" fillId="0" borderId="1" xfId="2" applyNumberFormat="1" applyFont="1" applyFill="1" applyBorder="1" applyAlignment="1">
      <alignment horizontal="left" vertical="center" wrapText="1"/>
    </xf>
    <xf numFmtId="0" fontId="123" fillId="0" borderId="1" xfId="0" applyFont="1" applyFill="1" applyBorder="1" applyAlignment="1">
      <alignment horizontal="left" vertical="center" wrapText="1"/>
    </xf>
    <xf numFmtId="164" fontId="123" fillId="0" borderId="1" xfId="0" applyNumberFormat="1" applyFont="1" applyFill="1" applyBorder="1" applyAlignment="1">
      <alignment horizontal="center" vertical="center" shrinkToFit="1"/>
    </xf>
    <xf numFmtId="0" fontId="126" fillId="0" borderId="1" xfId="0" applyFont="1" applyFill="1" applyBorder="1" applyAlignment="1">
      <alignment horizontal="left" vertical="center" wrapText="1"/>
    </xf>
    <xf numFmtId="0" fontId="126" fillId="0" borderId="1" xfId="0" applyFont="1" applyFill="1" applyBorder="1" applyAlignment="1">
      <alignment horizontal="center" vertical="center" wrapText="1"/>
    </xf>
    <xf numFmtId="168" fontId="126" fillId="0" borderId="1" xfId="1" applyNumberFormat="1" applyFont="1" applyFill="1" applyBorder="1" applyAlignment="1">
      <alignment horizontal="center" vertical="center" wrapText="1"/>
    </xf>
    <xf numFmtId="169" fontId="126" fillId="0" borderId="1" xfId="2" applyNumberFormat="1" applyFont="1" applyFill="1" applyBorder="1" applyAlignment="1">
      <alignment horizontal="right" vertical="center" wrapText="1"/>
    </xf>
    <xf numFmtId="169" fontId="126" fillId="0" borderId="1" xfId="2" applyNumberFormat="1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0" fontId="124" fillId="0" borderId="3" xfId="0" applyFont="1" applyFill="1" applyBorder="1" applyAlignment="1">
      <alignment horizontal="center" vertical="center" wrapText="1"/>
    </xf>
    <xf numFmtId="168" fontId="124" fillId="0" borderId="3" xfId="1" applyNumberFormat="1" applyFont="1" applyFill="1" applyBorder="1" applyAlignment="1">
      <alignment horizontal="center" vertical="center" wrapText="1"/>
    </xf>
    <xf numFmtId="169" fontId="124" fillId="0" borderId="2" xfId="0" applyNumberFormat="1" applyFont="1" applyFill="1" applyBorder="1" applyAlignment="1">
      <alignment horizontal="center" vertical="center" wrapText="1"/>
    </xf>
    <xf numFmtId="169" fontId="125" fillId="0" borderId="0" xfId="2" applyNumberFormat="1" applyFont="1" applyFill="1" applyBorder="1" applyAlignment="1">
      <alignment horizontal="left" vertical="center"/>
    </xf>
    <xf numFmtId="42" fontId="123" fillId="0" borderId="1" xfId="2" applyFont="1" applyFill="1" applyBorder="1" applyAlignment="1">
      <alignment horizontal="left" vertical="center" wrapText="1"/>
    </xf>
    <xf numFmtId="2" fontId="123" fillId="0" borderId="1" xfId="0" applyNumberFormat="1" applyFont="1" applyFill="1" applyBorder="1" applyAlignment="1">
      <alignment horizontal="center" vertical="center" shrinkToFit="1"/>
    </xf>
    <xf numFmtId="169" fontId="124" fillId="0" borderId="1" xfId="2" applyNumberFormat="1" applyFont="1" applyFill="1" applyBorder="1" applyAlignment="1">
      <alignment horizontal="left" vertical="center" wrapText="1"/>
    </xf>
    <xf numFmtId="42" fontId="124" fillId="0" borderId="1" xfId="2" applyFont="1" applyFill="1" applyBorder="1" applyAlignment="1">
      <alignment horizontal="left" vertical="center" wrapText="1"/>
    </xf>
    <xf numFmtId="168" fontId="123" fillId="0" borderId="1" xfId="1" applyNumberFormat="1" applyFont="1" applyFill="1" applyBorder="1" applyAlignment="1">
      <alignment horizontal="center" vertical="center" shrinkToFit="1"/>
    </xf>
    <xf numFmtId="169" fontId="126" fillId="0" borderId="1" xfId="2" applyNumberFormat="1" applyFont="1" applyFill="1" applyBorder="1" applyAlignment="1">
      <alignment horizontal="left" vertical="center" wrapText="1"/>
    </xf>
    <xf numFmtId="169" fontId="123" fillId="0" borderId="1" xfId="2" applyNumberFormat="1" applyFont="1" applyFill="1" applyBorder="1" applyAlignment="1">
      <alignment horizontal="center" vertical="center" shrinkToFit="1"/>
    </xf>
    <xf numFmtId="0" fontId="123" fillId="0" borderId="2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left" vertical="center" wrapText="1"/>
    </xf>
    <xf numFmtId="0" fontId="123" fillId="0" borderId="3" xfId="0" applyFont="1" applyFill="1" applyBorder="1" applyAlignment="1">
      <alignment horizontal="center" vertical="center" wrapText="1"/>
    </xf>
    <xf numFmtId="168" fontId="123" fillId="0" borderId="3" xfId="1" applyNumberFormat="1" applyFont="1" applyFill="1" applyBorder="1" applyAlignment="1">
      <alignment horizontal="left" vertical="center" wrapText="1"/>
    </xf>
    <xf numFmtId="168" fontId="126" fillId="0" borderId="1" xfId="1" applyNumberFormat="1" applyFont="1" applyFill="1" applyBorder="1" applyAlignment="1">
      <alignment horizontal="left" vertical="center" wrapText="1"/>
    </xf>
    <xf numFmtId="2" fontId="126" fillId="0" borderId="1" xfId="0" applyNumberFormat="1" applyFont="1" applyFill="1" applyBorder="1" applyAlignment="1">
      <alignment horizontal="center" vertical="center" wrapText="1"/>
    </xf>
    <xf numFmtId="170" fontId="126" fillId="0" borderId="1" xfId="3" applyNumberFormat="1" applyFont="1" applyFill="1" applyBorder="1" applyAlignment="1">
      <alignment horizontal="center" vertical="center" wrapText="1"/>
    </xf>
    <xf numFmtId="9" fontId="123" fillId="0" borderId="1" xfId="3" applyFont="1" applyFill="1" applyBorder="1" applyAlignment="1">
      <alignment horizontal="center" vertical="center" shrinkToFit="1"/>
    </xf>
    <xf numFmtId="42" fontId="124" fillId="0" borderId="1" xfId="2" applyNumberFormat="1" applyFont="1" applyFill="1" applyBorder="1" applyAlignment="1">
      <alignment horizontal="left" vertical="center" wrapText="1"/>
    </xf>
    <xf numFmtId="2" fontId="123" fillId="0" borderId="0" xfId="0" applyNumberFormat="1" applyFont="1" applyFill="1" applyBorder="1" applyAlignment="1">
      <alignment horizontal="center" vertical="center"/>
    </xf>
    <xf numFmtId="170" fontId="127" fillId="0" borderId="1" xfId="3" applyNumberFormat="1" applyFont="1" applyFill="1" applyBorder="1" applyAlignment="1">
      <alignment horizontal="center" vertical="center" wrapText="1"/>
    </xf>
    <xf numFmtId="42" fontId="126" fillId="0" borderId="1" xfId="2" applyNumberFormat="1" applyFont="1" applyFill="1" applyBorder="1" applyAlignment="1">
      <alignment horizontal="left" vertical="center" wrapText="1"/>
    </xf>
    <xf numFmtId="42" fontId="126" fillId="0" borderId="1" xfId="2" applyFont="1" applyFill="1" applyBorder="1" applyAlignment="1">
      <alignment horizontal="left" vertical="center" wrapText="1"/>
    </xf>
    <xf numFmtId="9" fontId="123" fillId="0" borderId="1" xfId="3" applyNumberFormat="1" applyFont="1" applyFill="1" applyBorder="1" applyAlignment="1">
      <alignment horizontal="center" vertical="center" wrapText="1"/>
    </xf>
    <xf numFmtId="9" fontId="123" fillId="0" borderId="1" xfId="3" applyNumberFormat="1" applyFont="1" applyFill="1" applyBorder="1" applyAlignment="1">
      <alignment horizontal="center" vertical="center" shrinkToFit="1"/>
    </xf>
    <xf numFmtId="0" fontId="123" fillId="0" borderId="5" xfId="0" applyFont="1" applyFill="1" applyBorder="1" applyAlignment="1">
      <alignment horizontal="center" vertical="center" wrapText="1"/>
    </xf>
    <xf numFmtId="168" fontId="123" fillId="0" borderId="0" xfId="1" applyNumberFormat="1" applyFont="1" applyFill="1" applyBorder="1" applyAlignment="1">
      <alignment horizontal="left" vertical="center"/>
    </xf>
    <xf numFmtId="0" fontId="124" fillId="0" borderId="2" xfId="0" applyFont="1" applyFill="1" applyBorder="1" applyAlignment="1">
      <alignment horizontal="left" vertical="center" wrapText="1"/>
    </xf>
    <xf numFmtId="0" fontId="124" fillId="0" borderId="3" xfId="0" applyFont="1" applyFill="1" applyBorder="1" applyAlignment="1">
      <alignment horizontal="left" vertical="center" wrapText="1"/>
    </xf>
    <xf numFmtId="0" fontId="124" fillId="0" borderId="4" xfId="0" applyFont="1" applyFill="1" applyBorder="1" applyAlignment="1">
      <alignment horizontal="left" vertical="center" wrapText="1"/>
    </xf>
    <xf numFmtId="0" fontId="123" fillId="0" borderId="3" xfId="0" applyFont="1" applyFill="1" applyBorder="1" applyAlignment="1">
      <alignment horizontal="left" vertical="center" wrapText="1"/>
    </xf>
    <xf numFmtId="0" fontId="123" fillId="0" borderId="4" xfId="0" applyFont="1" applyFill="1" applyBorder="1" applyAlignment="1">
      <alignment horizontal="left" vertical="center" wrapText="1"/>
    </xf>
    <xf numFmtId="0" fontId="123" fillId="0" borderId="10" xfId="0" applyFont="1" applyFill="1" applyBorder="1" applyAlignment="1">
      <alignment horizontal="center" vertical="center" wrapText="1"/>
    </xf>
    <xf numFmtId="0" fontId="124" fillId="0" borderId="2" xfId="0" applyFont="1" applyFill="1" applyBorder="1" applyAlignment="1">
      <alignment vertical="center" wrapText="1"/>
    </xf>
    <xf numFmtId="0" fontId="124" fillId="0" borderId="3" xfId="0" applyFont="1" applyFill="1" applyBorder="1" applyAlignment="1">
      <alignment vertical="center" wrapText="1"/>
    </xf>
    <xf numFmtId="0" fontId="124" fillId="0" borderId="4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0" fontId="0" fillId="0" borderId="4" xfId="0" applyFill="1" applyBorder="1" applyAlignment="1">
      <alignment horizontal="left" wrapText="1"/>
    </xf>
    <xf numFmtId="165" fontId="9" fillId="0" borderId="12" xfId="0" applyNumberFormat="1" applyFont="1" applyFill="1" applyBorder="1" applyAlignment="1">
      <alignment horizontal="center" vertical="top" shrinkToFit="1"/>
    </xf>
    <xf numFmtId="165" fontId="9" fillId="0" borderId="14" xfId="0" applyNumberFormat="1" applyFont="1" applyFill="1" applyBorder="1" applyAlignment="1">
      <alignment horizontal="center" vertical="top" shrinkToFit="1"/>
    </xf>
    <xf numFmtId="0" fontId="8" fillId="0" borderId="9" xfId="0" applyFont="1" applyFill="1" applyBorder="1" applyAlignment="1">
      <alignment horizontal="center" vertical="top" wrapText="1"/>
    </xf>
    <xf numFmtId="0" fontId="8" fillId="0" borderId="15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165" fontId="10" fillId="0" borderId="2" xfId="0" applyNumberFormat="1" applyFont="1" applyFill="1" applyBorder="1" applyAlignment="1">
      <alignment horizontal="center" vertical="top" shrinkToFit="1"/>
    </xf>
    <xf numFmtId="165" fontId="10" fillId="0" borderId="4" xfId="0" applyNumberFormat="1" applyFont="1" applyFill="1" applyBorder="1" applyAlignment="1">
      <alignment horizontal="center" vertical="top" shrinkToFit="1"/>
    </xf>
    <xf numFmtId="0" fontId="7" fillId="0" borderId="2" xfId="0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165" fontId="9" fillId="0" borderId="7" xfId="0" applyNumberFormat="1" applyFont="1" applyFill="1" applyBorder="1" applyAlignment="1">
      <alignment horizontal="center" vertical="top" shrinkToFit="1"/>
    </xf>
    <xf numFmtId="165" fontId="9" fillId="0" borderId="5" xfId="0" applyNumberFormat="1" applyFont="1" applyFill="1" applyBorder="1" applyAlignment="1">
      <alignment horizontal="center" vertical="top" shrinkToFit="1"/>
    </xf>
    <xf numFmtId="0" fontId="7" fillId="0" borderId="2" xfId="0" applyFont="1" applyFill="1" applyBorder="1" applyAlignment="1">
      <alignment horizontal="left" vertical="top" wrapText="1" indent="12"/>
    </xf>
    <xf numFmtId="0" fontId="7" fillId="0" borderId="3" xfId="0" applyFont="1" applyFill="1" applyBorder="1" applyAlignment="1">
      <alignment horizontal="left" vertical="top" wrapText="1" indent="12"/>
    </xf>
    <xf numFmtId="0" fontId="7" fillId="0" borderId="4" xfId="0" applyFont="1" applyFill="1" applyBorder="1" applyAlignment="1">
      <alignment horizontal="left" vertical="top" wrapText="1" indent="12"/>
    </xf>
    <xf numFmtId="165" fontId="9" fillId="0" borderId="9" xfId="0" applyNumberFormat="1" applyFont="1" applyFill="1" applyBorder="1" applyAlignment="1">
      <alignment horizontal="center" vertical="top" shrinkToFit="1"/>
    </xf>
    <xf numFmtId="165" fontId="9" fillId="0" borderId="15" xfId="0" applyNumberFormat="1" applyFont="1" applyFill="1" applyBorder="1" applyAlignment="1">
      <alignment horizontal="center" vertical="top" shrinkToFit="1"/>
    </xf>
    <xf numFmtId="0" fontId="8" fillId="0" borderId="7" xfId="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0" fontId="8" fillId="0" borderId="8" xfId="0" applyFont="1" applyFill="1" applyBorder="1" applyAlignment="1">
      <alignment horizontal="center" vertical="top" wrapText="1"/>
    </xf>
    <xf numFmtId="165" fontId="9" fillId="0" borderId="0" xfId="0" applyNumberFormat="1" applyFont="1" applyFill="1" applyBorder="1" applyAlignment="1">
      <alignment horizontal="center" vertical="top" shrinkToFit="1"/>
    </xf>
    <xf numFmtId="165" fontId="9" fillId="0" borderId="10" xfId="0" applyNumberFormat="1" applyFont="1" applyFill="1" applyBorder="1" applyAlignment="1">
      <alignment horizontal="center" vertical="top" shrinkToFit="1"/>
    </xf>
    <xf numFmtId="165" fontId="10" fillId="0" borderId="3" xfId="0" applyNumberFormat="1" applyFont="1" applyFill="1" applyBorder="1" applyAlignment="1">
      <alignment horizontal="center" vertical="top" shrinkToFit="1"/>
    </xf>
    <xf numFmtId="0" fontId="8" fillId="0" borderId="1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left" vertical="top" wrapText="1" indent="14"/>
    </xf>
    <xf numFmtId="0" fontId="7" fillId="0" borderId="7" xfId="0" applyFont="1" applyFill="1" applyBorder="1" applyAlignment="1">
      <alignment horizontal="center" vertical="top" wrapText="1"/>
    </xf>
    <xf numFmtId="0" fontId="7" fillId="0" borderId="8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0" fillId="0" borderId="9" xfId="0" applyFill="1" applyBorder="1" applyAlignment="1">
      <alignment horizontal="left" wrapText="1"/>
    </xf>
    <xf numFmtId="0" fontId="0" fillId="0" borderId="10" xfId="0" applyFill="1" applyBorder="1" applyAlignment="1">
      <alignment horizontal="left" wrapText="1"/>
    </xf>
    <xf numFmtId="165" fontId="9" fillId="0" borderId="8" xfId="0" applyNumberFormat="1" applyFont="1" applyFill="1" applyBorder="1" applyAlignment="1">
      <alignment horizontal="center" vertical="top" shrinkToFit="1"/>
    </xf>
    <xf numFmtId="165" fontId="9" fillId="0" borderId="0" xfId="0" applyNumberFormat="1" applyFont="1" applyFill="1" applyBorder="1" applyAlignment="1">
      <alignment horizontal="left" vertical="top" shrinkToFit="1"/>
    </xf>
    <xf numFmtId="0" fontId="8" fillId="0" borderId="0" xfId="0" applyFont="1" applyFill="1" applyBorder="1" applyAlignment="1">
      <alignment horizontal="left" vertical="top" wrapText="1" indent="1"/>
    </xf>
    <xf numFmtId="165" fontId="9" fillId="0" borderId="0" xfId="0" applyNumberFormat="1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horizontal="left" vertical="center" wrapText="1" indent="1"/>
    </xf>
    <xf numFmtId="0" fontId="0" fillId="0" borderId="0" xfId="0" applyFill="1" applyBorder="1" applyAlignment="1">
      <alignment horizontal="left" wrapText="1"/>
    </xf>
    <xf numFmtId="0" fontId="8" fillId="0" borderId="0" xfId="0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right" vertical="top" wrapText="1"/>
    </xf>
    <xf numFmtId="0" fontId="11" fillId="2" borderId="14" xfId="0" applyFont="1" applyFill="1" applyBorder="1" applyAlignment="1">
      <alignment horizontal="right" vertical="top" wrapText="1"/>
    </xf>
    <xf numFmtId="0" fontId="7" fillId="0" borderId="9" xfId="0" applyFont="1" applyFill="1" applyBorder="1" applyAlignment="1">
      <alignment horizontal="left" vertical="top" wrapText="1"/>
    </xf>
    <xf numFmtId="0" fontId="7" fillId="0" borderId="10" xfId="0" applyFont="1" applyFill="1" applyBorder="1" applyAlignment="1">
      <alignment horizontal="left" vertical="top" wrapText="1"/>
    </xf>
    <xf numFmtId="0" fontId="11" fillId="2" borderId="10" xfId="0" applyFont="1" applyFill="1" applyBorder="1" applyAlignment="1">
      <alignment horizontal="right" vertical="top" wrapText="1"/>
    </xf>
    <xf numFmtId="0" fontId="11" fillId="2" borderId="15" xfId="0" applyFont="1" applyFill="1" applyBorder="1" applyAlignment="1">
      <alignment horizontal="right" vertical="top" wrapText="1"/>
    </xf>
    <xf numFmtId="0" fontId="7" fillId="0" borderId="2" xfId="0" applyFont="1" applyFill="1" applyBorder="1" applyAlignment="1">
      <alignment horizontal="right" vertical="top" wrapText="1"/>
    </xf>
    <xf numFmtId="0" fontId="7" fillId="0" borderId="4" xfId="0" applyFont="1" applyFill="1" applyBorder="1" applyAlignment="1">
      <alignment horizontal="right" vertical="top" wrapText="1"/>
    </xf>
    <xf numFmtId="0" fontId="7" fillId="0" borderId="7" xfId="0" applyFont="1" applyFill="1" applyBorder="1" applyAlignment="1">
      <alignment horizontal="left" vertical="top" wrapText="1"/>
    </xf>
    <xf numFmtId="0" fontId="7" fillId="0" borderId="8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right" vertical="top" wrapText="1"/>
    </xf>
    <xf numFmtId="0" fontId="8" fillId="2" borderId="5" xfId="0" applyFont="1" applyFill="1" applyBorder="1" applyAlignment="1">
      <alignment horizontal="right" vertical="top" wrapText="1"/>
    </xf>
    <xf numFmtId="0" fontId="8" fillId="0" borderId="12" xfId="0" applyFont="1" applyFill="1" applyBorder="1" applyAlignment="1">
      <alignment horizontal="right" vertical="top" wrapText="1"/>
    </xf>
    <xf numFmtId="0" fontId="8" fillId="0" borderId="14" xfId="0" applyFont="1" applyFill="1" applyBorder="1" applyAlignment="1">
      <alignment horizontal="right" vertical="top" wrapText="1"/>
    </xf>
    <xf numFmtId="0" fontId="8" fillId="0" borderId="12" xfId="0" applyFont="1" applyFill="1" applyBorder="1" applyAlignment="1">
      <alignment horizontal="left" vertical="top" wrapText="1" indent="5"/>
    </xf>
    <xf numFmtId="0" fontId="8" fillId="0" borderId="14" xfId="0" applyFont="1" applyFill="1" applyBorder="1" applyAlignment="1">
      <alignment horizontal="left" vertical="top" wrapText="1" indent="5"/>
    </xf>
    <xf numFmtId="0" fontId="8" fillId="0" borderId="11" xfId="0" applyFont="1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left" vertical="top" wrapText="1" indent="4"/>
    </xf>
    <xf numFmtId="0" fontId="8" fillId="3" borderId="5" xfId="0" applyFont="1" applyFill="1" applyBorder="1" applyAlignment="1">
      <alignment horizontal="left" vertical="top" wrapText="1" indent="4"/>
    </xf>
    <xf numFmtId="0" fontId="8" fillId="3" borderId="9" xfId="0" applyFont="1" applyFill="1" applyBorder="1" applyAlignment="1">
      <alignment horizontal="left" vertical="top" wrapText="1" indent="4"/>
    </xf>
    <xf numFmtId="0" fontId="8" fillId="3" borderId="15" xfId="0" applyFont="1" applyFill="1" applyBorder="1" applyAlignment="1">
      <alignment horizontal="left" vertical="top" wrapText="1" indent="4"/>
    </xf>
    <xf numFmtId="0" fontId="8" fillId="0" borderId="13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right" vertical="top" wrapText="1"/>
    </xf>
    <xf numFmtId="0" fontId="8" fillId="3" borderId="4" xfId="0" applyFont="1" applyFill="1" applyBorder="1" applyAlignment="1">
      <alignment horizontal="right" vertical="top" wrapText="1"/>
    </xf>
    <xf numFmtId="0" fontId="6" fillId="0" borderId="2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left" vertical="top" wrapText="1" indent="1"/>
    </xf>
    <xf numFmtId="0" fontId="7" fillId="0" borderId="4" xfId="0" applyFont="1" applyFill="1" applyBorder="1" applyAlignment="1">
      <alignment horizontal="left" vertical="top" wrapText="1" indent="1"/>
    </xf>
    <xf numFmtId="0" fontId="7" fillId="2" borderId="6" xfId="0" applyFont="1" applyFill="1" applyBorder="1" applyAlignment="1">
      <alignment horizontal="left" vertical="top" wrapText="1" indent="2"/>
    </xf>
    <xf numFmtId="0" fontId="7" fillId="2" borderId="13" xfId="0" applyFont="1" applyFill="1" applyBorder="1" applyAlignment="1">
      <alignment horizontal="left" vertical="top" wrapText="1" indent="2"/>
    </xf>
    <xf numFmtId="0" fontId="8" fillId="0" borderId="7" xfId="0" applyFont="1" applyFill="1" applyBorder="1" applyAlignment="1">
      <alignment horizontal="right" vertical="top" wrapText="1"/>
    </xf>
    <xf numFmtId="0" fontId="8" fillId="0" borderId="5" xfId="0" applyFont="1" applyFill="1" applyBorder="1" applyAlignment="1">
      <alignment horizontal="righ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11" xfId="0" applyFill="1" applyBorder="1" applyAlignment="1">
      <alignment horizontal="left" vertical="top" wrapText="1"/>
    </xf>
    <xf numFmtId="0" fontId="0" fillId="0" borderId="13" xfId="0" applyFill="1" applyBorder="1" applyAlignment="1">
      <alignment horizontal="left" vertical="top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12" fillId="0" borderId="12" xfId="0" applyFont="1" applyFill="1" applyBorder="1" applyAlignment="1">
      <alignment horizontal="left" vertical="top" wrapText="1"/>
    </xf>
    <xf numFmtId="0" fontId="12" fillId="0" borderId="14" xfId="0" applyFont="1" applyFill="1" applyBorder="1" applyAlignment="1">
      <alignment horizontal="left" vertical="top" wrapText="1"/>
    </xf>
    <xf numFmtId="0" fontId="12" fillId="0" borderId="12" xfId="0" applyFont="1" applyFill="1" applyBorder="1" applyAlignment="1">
      <alignment horizontal="right" vertical="top" wrapText="1"/>
    </xf>
    <xf numFmtId="0" fontId="12" fillId="0" borderId="14" xfId="0" applyFont="1" applyFill="1" applyBorder="1" applyAlignment="1">
      <alignment horizontal="right" vertical="top" wrapText="1"/>
    </xf>
    <xf numFmtId="0" fontId="14" fillId="0" borderId="9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0" fillId="0" borderId="15" xfId="0" applyFill="1" applyBorder="1" applyAlignment="1">
      <alignment horizontal="left" wrapText="1"/>
    </xf>
    <xf numFmtId="165" fontId="15" fillId="0" borderId="12" xfId="0" applyNumberFormat="1" applyFont="1" applyFill="1" applyBorder="1" applyAlignment="1">
      <alignment horizontal="center" vertical="top" shrinkToFit="1"/>
    </xf>
    <xf numFmtId="165" fontId="15" fillId="0" borderId="14" xfId="0" applyNumberFormat="1" applyFont="1" applyFill="1" applyBorder="1" applyAlignment="1">
      <alignment horizontal="center" vertical="top" shrinkToFit="1"/>
    </xf>
    <xf numFmtId="0" fontId="14" fillId="0" borderId="2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top" wrapText="1" indent="3"/>
    </xf>
    <xf numFmtId="0" fontId="14" fillId="0" borderId="4" xfId="0" applyFont="1" applyFill="1" applyBorder="1" applyAlignment="1">
      <alignment horizontal="left" vertical="top" wrapText="1" indent="3"/>
    </xf>
    <xf numFmtId="0" fontId="14" fillId="0" borderId="2" xfId="0" applyFont="1" applyFill="1" applyBorder="1" applyAlignment="1">
      <alignment horizontal="left" vertical="top" wrapText="1" indent="1"/>
    </xf>
    <xf numFmtId="0" fontId="14" fillId="0" borderId="4" xfId="0" applyFont="1" applyFill="1" applyBorder="1" applyAlignment="1">
      <alignment horizontal="left" vertical="top" wrapText="1" indent="1"/>
    </xf>
    <xf numFmtId="0" fontId="12" fillId="0" borderId="7" xfId="0" applyFont="1" applyFill="1" applyBorder="1" applyAlignment="1">
      <alignment horizontal="left" vertical="top" wrapText="1"/>
    </xf>
    <xf numFmtId="0" fontId="12" fillId="0" borderId="5" xfId="0" applyFont="1" applyFill="1" applyBorder="1" applyAlignment="1">
      <alignment horizontal="left" vertical="top" wrapText="1"/>
    </xf>
    <xf numFmtId="0" fontId="12" fillId="0" borderId="7" xfId="0" applyFont="1" applyFill="1" applyBorder="1" applyAlignment="1">
      <alignment horizontal="right" vertical="top" wrapText="1"/>
    </xf>
    <xf numFmtId="0" fontId="12" fillId="0" borderId="5" xfId="0" applyFont="1" applyFill="1" applyBorder="1" applyAlignment="1">
      <alignment horizontal="right" vertical="top" wrapText="1"/>
    </xf>
    <xf numFmtId="167" fontId="15" fillId="0" borderId="7" xfId="0" applyNumberFormat="1" applyFont="1" applyFill="1" applyBorder="1" applyAlignment="1">
      <alignment horizontal="center" vertical="top" shrinkToFit="1"/>
    </xf>
    <xf numFmtId="167" fontId="15" fillId="0" borderId="5" xfId="0" applyNumberFormat="1" applyFont="1" applyFill="1" applyBorder="1" applyAlignment="1">
      <alignment horizontal="center" vertical="top" shrinkToFit="1"/>
    </xf>
    <xf numFmtId="0" fontId="12" fillId="0" borderId="9" xfId="0" applyFont="1" applyFill="1" applyBorder="1" applyAlignment="1">
      <alignment horizontal="left" vertical="top" wrapText="1"/>
    </xf>
    <xf numFmtId="0" fontId="12" fillId="0" borderId="15" xfId="0" applyFont="1" applyFill="1" applyBorder="1" applyAlignment="1">
      <alignment horizontal="left" vertical="top" wrapText="1"/>
    </xf>
    <xf numFmtId="0" fontId="12" fillId="0" borderId="9" xfId="0" applyFont="1" applyFill="1" applyBorder="1" applyAlignment="1">
      <alignment horizontal="right" vertical="top" wrapText="1"/>
    </xf>
    <xf numFmtId="0" fontId="12" fillId="0" borderId="15" xfId="0" applyFont="1" applyFill="1" applyBorder="1" applyAlignment="1">
      <alignment horizontal="right" vertical="top" wrapText="1"/>
    </xf>
    <xf numFmtId="0" fontId="0" fillId="0" borderId="7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15" xfId="0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top" wrapText="1"/>
    </xf>
    <xf numFmtId="0" fontId="12" fillId="0" borderId="4" xfId="0" applyFont="1" applyFill="1" applyBorder="1" applyAlignment="1">
      <alignment horizontal="left" vertical="top" wrapText="1"/>
    </xf>
    <xf numFmtId="167" fontId="13" fillId="0" borderId="2" xfId="0" applyNumberFormat="1" applyFont="1" applyFill="1" applyBorder="1" applyAlignment="1">
      <alignment horizontal="center" vertical="top" shrinkToFit="1"/>
    </xf>
    <xf numFmtId="167" fontId="13" fillId="0" borderId="3" xfId="0" applyNumberFormat="1" applyFont="1" applyFill="1" applyBorder="1" applyAlignment="1">
      <alignment horizontal="center" vertical="top" shrinkToFit="1"/>
    </xf>
    <xf numFmtId="167" fontId="13" fillId="0" borderId="4" xfId="0" applyNumberFormat="1" applyFont="1" applyFill="1" applyBorder="1" applyAlignment="1">
      <alignment horizontal="center" vertical="top" shrinkToFit="1"/>
    </xf>
    <xf numFmtId="0" fontId="12" fillId="0" borderId="2" xfId="0" applyFont="1" applyFill="1" applyBorder="1" applyAlignment="1">
      <alignment horizontal="left" vertical="top" wrapText="1" indent="6"/>
    </xf>
    <xf numFmtId="0" fontId="12" fillId="0" borderId="3" xfId="0" applyFont="1" applyFill="1" applyBorder="1" applyAlignment="1">
      <alignment horizontal="left" vertical="top" wrapText="1" indent="6"/>
    </xf>
    <xf numFmtId="0" fontId="12" fillId="0" borderId="4" xfId="0" applyFont="1" applyFill="1" applyBorder="1" applyAlignment="1">
      <alignment horizontal="left" vertical="top" wrapText="1" indent="6"/>
    </xf>
    <xf numFmtId="1" fontId="13" fillId="0" borderId="2" xfId="0" applyNumberFormat="1" applyFont="1" applyFill="1" applyBorder="1" applyAlignment="1">
      <alignment horizontal="center" vertical="top" shrinkToFit="1"/>
    </xf>
    <xf numFmtId="1" fontId="13" fillId="0" borderId="3" xfId="0" applyNumberFormat="1" applyFont="1" applyFill="1" applyBorder="1" applyAlignment="1">
      <alignment horizontal="center" vertical="top" shrinkToFit="1"/>
    </xf>
    <xf numFmtId="1" fontId="13" fillId="0" borderId="4" xfId="0" applyNumberFormat="1" applyFont="1" applyFill="1" applyBorder="1" applyAlignment="1">
      <alignment horizontal="center" vertical="top" shrinkToFit="1"/>
    </xf>
    <xf numFmtId="0" fontId="7" fillId="0" borderId="3" xfId="0" applyFont="1" applyFill="1" applyBorder="1" applyAlignment="1">
      <alignment horizontal="right"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0" fontId="7" fillId="0" borderId="4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left" vertical="top" wrapText="1" indent="4"/>
    </xf>
    <xf numFmtId="0" fontId="16" fillId="0" borderId="2" xfId="0" applyFont="1" applyFill="1" applyBorder="1" applyAlignment="1">
      <alignment horizontal="right" vertical="top" wrapText="1"/>
    </xf>
    <xf numFmtId="0" fontId="16" fillId="0" borderId="3" xfId="0" applyFont="1" applyFill="1" applyBorder="1" applyAlignment="1">
      <alignment horizontal="right" vertical="top" wrapText="1"/>
    </xf>
    <xf numFmtId="0" fontId="16" fillId="0" borderId="4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20" fillId="0" borderId="2" xfId="0" applyFont="1" applyFill="1" applyBorder="1" applyAlignment="1">
      <alignment horizontal="left" vertical="top" wrapText="1"/>
    </xf>
    <xf numFmtId="0" fontId="20" fillId="0" borderId="4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horizontal="right" vertical="top" wrapText="1"/>
    </xf>
    <xf numFmtId="0" fontId="19" fillId="0" borderId="3" xfId="0" applyFont="1" applyFill="1" applyBorder="1" applyAlignment="1">
      <alignment horizontal="right" vertical="top" wrapText="1"/>
    </xf>
    <xf numFmtId="0" fontId="19" fillId="0" borderId="4" xfId="0" applyFont="1" applyFill="1" applyBorder="1" applyAlignment="1">
      <alignment horizontal="right" vertical="top" wrapText="1"/>
    </xf>
    <xf numFmtId="0" fontId="22" fillId="0" borderId="2" xfId="0" applyFont="1" applyFill="1" applyBorder="1" applyAlignment="1">
      <alignment horizontal="left" vertical="top" wrapText="1"/>
    </xf>
    <xf numFmtId="0" fontId="22" fillId="0" borderId="3" xfId="0" applyFont="1" applyFill="1" applyBorder="1" applyAlignment="1">
      <alignment horizontal="left" vertical="top" wrapText="1"/>
    </xf>
    <xf numFmtId="0" fontId="22" fillId="0" borderId="4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center" vertical="top" wrapText="1"/>
    </xf>
    <xf numFmtId="0" fontId="18" fillId="0" borderId="2" xfId="0" applyFont="1" applyFill="1" applyBorder="1" applyAlignment="1">
      <alignment horizontal="left" vertical="top" wrapText="1" indent="1"/>
    </xf>
    <xf numFmtId="0" fontId="18" fillId="0" borderId="3" xfId="0" applyFont="1" applyFill="1" applyBorder="1" applyAlignment="1">
      <alignment horizontal="left" vertical="top" wrapText="1" indent="1"/>
    </xf>
    <xf numFmtId="0" fontId="18" fillId="0" borderId="4" xfId="0" applyFont="1" applyFill="1" applyBorder="1" applyAlignment="1">
      <alignment horizontal="left" vertical="top" wrapText="1" indent="1"/>
    </xf>
    <xf numFmtId="1" fontId="21" fillId="0" borderId="2" xfId="0" applyNumberFormat="1" applyFont="1" applyFill="1" applyBorder="1" applyAlignment="1">
      <alignment horizontal="center" vertical="top" shrinkToFit="1"/>
    </xf>
    <xf numFmtId="1" fontId="21" fillId="0" borderId="3" xfId="0" applyNumberFormat="1" applyFont="1" applyFill="1" applyBorder="1" applyAlignment="1">
      <alignment horizontal="center" vertical="top" shrinkToFit="1"/>
    </xf>
    <xf numFmtId="1" fontId="21" fillId="0" borderId="4" xfId="0" applyNumberFormat="1" applyFont="1" applyFill="1" applyBorder="1" applyAlignment="1">
      <alignment horizontal="center" vertical="top" shrinkToFit="1"/>
    </xf>
    <xf numFmtId="0" fontId="0" fillId="0" borderId="6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right" vertical="top" wrapText="1"/>
    </xf>
    <xf numFmtId="0" fontId="18" fillId="0" borderId="3" xfId="0" applyFont="1" applyFill="1" applyBorder="1" applyAlignment="1">
      <alignment horizontal="right" vertical="top" wrapText="1"/>
    </xf>
    <xf numFmtId="0" fontId="18" fillId="0" borderId="4" xfId="0" applyFont="1" applyFill="1" applyBorder="1" applyAlignment="1">
      <alignment horizontal="right" vertical="top" wrapText="1"/>
    </xf>
    <xf numFmtId="0" fontId="25" fillId="0" borderId="2" xfId="0" applyFont="1" applyFill="1" applyBorder="1" applyAlignment="1">
      <alignment horizontal="left" vertical="top" wrapText="1"/>
    </xf>
    <xf numFmtId="0" fontId="25" fillId="0" borderId="3" xfId="0" applyFont="1" applyFill="1" applyBorder="1" applyAlignment="1">
      <alignment horizontal="left" vertical="top" wrapText="1"/>
    </xf>
    <xf numFmtId="0" fontId="25" fillId="0" borderId="4" xfId="0" applyFont="1" applyFill="1" applyBorder="1" applyAlignment="1">
      <alignment horizontal="left" vertical="top" wrapText="1"/>
    </xf>
    <xf numFmtId="0" fontId="18" fillId="0" borderId="2" xfId="0" applyFont="1" applyFill="1" applyBorder="1" applyAlignment="1">
      <alignment horizontal="center" vertical="top" wrapText="1"/>
    </xf>
    <xf numFmtId="0" fontId="18" fillId="0" borderId="3" xfId="0" applyFont="1" applyFill="1" applyBorder="1" applyAlignment="1">
      <alignment horizontal="center" vertical="top" wrapText="1"/>
    </xf>
    <xf numFmtId="0" fontId="18" fillId="0" borderId="4" xfId="0" applyFont="1" applyFill="1" applyBorder="1" applyAlignment="1">
      <alignment horizontal="center" vertical="top" wrapText="1"/>
    </xf>
    <xf numFmtId="0" fontId="18" fillId="0" borderId="2" xfId="0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23" fillId="0" borderId="2" xfId="0" applyFont="1" applyFill="1" applyBorder="1" applyAlignment="1">
      <alignment horizontal="left" vertical="top" wrapText="1"/>
    </xf>
    <xf numFmtId="0" fontId="23" fillId="0" borderId="3" xfId="0" applyFont="1" applyFill="1" applyBorder="1" applyAlignment="1">
      <alignment horizontal="left" vertical="top" wrapText="1"/>
    </xf>
    <xf numFmtId="0" fontId="23" fillId="0" borderId="4" xfId="0" applyFont="1" applyFill="1" applyBorder="1" applyAlignment="1">
      <alignment horizontal="left" vertical="top" wrapText="1"/>
    </xf>
    <xf numFmtId="1" fontId="24" fillId="0" borderId="2" xfId="0" applyNumberFormat="1" applyFont="1" applyFill="1" applyBorder="1" applyAlignment="1">
      <alignment horizontal="center" vertical="top" shrinkToFit="1"/>
    </xf>
    <xf numFmtId="1" fontId="24" fillId="0" borderId="3" xfId="0" applyNumberFormat="1" applyFont="1" applyFill="1" applyBorder="1" applyAlignment="1">
      <alignment horizontal="center" vertical="top" shrinkToFit="1"/>
    </xf>
    <xf numFmtId="1" fontId="24" fillId="0" borderId="4" xfId="0" applyNumberFormat="1" applyFont="1" applyFill="1" applyBorder="1" applyAlignment="1">
      <alignment horizontal="center" vertical="top" shrinkToFit="1"/>
    </xf>
    <xf numFmtId="0" fontId="26" fillId="0" borderId="2" xfId="0" applyFont="1" applyFill="1" applyBorder="1" applyAlignment="1">
      <alignment horizontal="left" vertical="top" wrapText="1" indent="5"/>
    </xf>
    <xf numFmtId="0" fontId="26" fillId="0" borderId="3" xfId="0" applyFont="1" applyFill="1" applyBorder="1" applyAlignment="1">
      <alignment horizontal="left" vertical="top" wrapText="1" indent="5"/>
    </xf>
    <xf numFmtId="0" fontId="26" fillId="0" borderId="4" xfId="0" applyFont="1" applyFill="1" applyBorder="1" applyAlignment="1">
      <alignment horizontal="left" vertical="top" wrapText="1" indent="5"/>
    </xf>
    <xf numFmtId="0" fontId="26" fillId="0" borderId="2" xfId="0" applyFont="1" applyFill="1" applyBorder="1" applyAlignment="1">
      <alignment horizontal="left" vertical="top" wrapText="1"/>
    </xf>
    <xf numFmtId="0" fontId="26" fillId="0" borderId="3" xfId="0" applyFont="1" applyFill="1" applyBorder="1" applyAlignment="1">
      <alignment horizontal="left" vertical="top" wrapText="1"/>
    </xf>
    <xf numFmtId="0" fontId="26" fillId="0" borderId="4" xfId="0" applyFont="1" applyFill="1" applyBorder="1" applyAlignment="1">
      <alignment horizontal="left" vertical="top" wrapText="1"/>
    </xf>
    <xf numFmtId="0" fontId="27" fillId="0" borderId="7" xfId="0" applyFont="1" applyFill="1" applyBorder="1" applyAlignment="1">
      <alignment horizontal="left" vertical="top" wrapText="1"/>
    </xf>
    <xf numFmtId="0" fontId="27" fillId="0" borderId="8" xfId="0" applyFont="1" applyFill="1" applyBorder="1" applyAlignment="1">
      <alignment horizontal="left" vertical="top" wrapText="1"/>
    </xf>
    <xf numFmtId="0" fontId="27" fillId="0" borderId="5" xfId="0" applyFont="1" applyFill="1" applyBorder="1" applyAlignment="1">
      <alignment horizontal="left" vertical="top" wrapText="1"/>
    </xf>
    <xf numFmtId="0" fontId="29" fillId="3" borderId="2" xfId="0" applyFont="1" applyFill="1" applyBorder="1" applyAlignment="1">
      <alignment horizontal="center" vertical="top" wrapText="1"/>
    </xf>
    <xf numFmtId="0" fontId="29" fillId="3" borderId="3" xfId="0" applyFont="1" applyFill="1" applyBorder="1" applyAlignment="1">
      <alignment horizontal="center" vertical="top" wrapText="1"/>
    </xf>
    <xf numFmtId="0" fontId="29" fillId="3" borderId="4" xfId="0" applyFont="1" applyFill="1" applyBorder="1" applyAlignment="1">
      <alignment horizontal="center" vertical="top" wrapText="1"/>
    </xf>
    <xf numFmtId="0" fontId="29" fillId="3" borderId="2" xfId="0" applyFont="1" applyFill="1" applyBorder="1" applyAlignment="1">
      <alignment horizontal="left" vertical="top" wrapText="1"/>
    </xf>
    <xf numFmtId="0" fontId="29" fillId="3" borderId="3" xfId="0" applyFont="1" applyFill="1" applyBorder="1" applyAlignment="1">
      <alignment horizontal="left" vertical="top" wrapText="1"/>
    </xf>
    <xf numFmtId="0" fontId="29" fillId="3" borderId="4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28" fillId="0" borderId="3" xfId="0" applyFont="1" applyFill="1" applyBorder="1" applyAlignment="1">
      <alignment horizontal="center" vertical="top" wrapText="1"/>
    </xf>
    <xf numFmtId="0" fontId="28" fillId="0" borderId="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right" vertical="top" wrapText="1"/>
    </xf>
    <xf numFmtId="0" fontId="33" fillId="0" borderId="3" xfId="0" applyFont="1" applyFill="1" applyBorder="1" applyAlignment="1">
      <alignment horizontal="right" vertical="top" wrapText="1"/>
    </xf>
    <xf numFmtId="0" fontId="33" fillId="0" borderId="4" xfId="0" applyFont="1" applyFill="1" applyBorder="1" applyAlignment="1">
      <alignment horizontal="right" vertical="top" wrapText="1"/>
    </xf>
    <xf numFmtId="0" fontId="33" fillId="0" borderId="2" xfId="0" applyFont="1" applyFill="1" applyBorder="1" applyAlignment="1">
      <alignment horizontal="left" vertical="top" wrapText="1" indent="31"/>
    </xf>
    <xf numFmtId="0" fontId="33" fillId="0" borderId="3" xfId="0" applyFont="1" applyFill="1" applyBorder="1" applyAlignment="1">
      <alignment horizontal="left" vertical="top" wrapText="1" indent="31"/>
    </xf>
    <xf numFmtId="0" fontId="33" fillId="0" borderId="4" xfId="0" applyFont="1" applyFill="1" applyBorder="1" applyAlignment="1">
      <alignment horizontal="left" vertical="top" wrapText="1" indent="31"/>
    </xf>
    <xf numFmtId="0" fontId="34" fillId="0" borderId="2" xfId="0" applyFont="1" applyFill="1" applyBorder="1" applyAlignment="1">
      <alignment horizontal="left" vertical="top" wrapText="1"/>
    </xf>
    <xf numFmtId="0" fontId="34" fillId="0" borderId="3" xfId="0" applyFont="1" applyFill="1" applyBorder="1" applyAlignment="1">
      <alignment horizontal="left" vertical="top" wrapText="1"/>
    </xf>
    <xf numFmtId="0" fontId="34" fillId="0" borderId="4" xfId="0" applyFont="1" applyFill="1" applyBorder="1" applyAlignment="1">
      <alignment horizontal="left" vertical="top" wrapText="1"/>
    </xf>
    <xf numFmtId="0" fontId="33" fillId="0" borderId="2" xfId="0" applyFont="1" applyFill="1" applyBorder="1" applyAlignment="1">
      <alignment horizontal="left" vertical="top" wrapText="1"/>
    </xf>
    <xf numFmtId="0" fontId="33" fillId="0" borderId="3" xfId="0" applyFont="1" applyFill="1" applyBorder="1" applyAlignment="1">
      <alignment horizontal="left" vertical="top" wrapText="1"/>
    </xf>
    <xf numFmtId="0" fontId="33" fillId="0" borderId="4" xfId="0" applyFont="1" applyFill="1" applyBorder="1" applyAlignment="1">
      <alignment horizontal="left" vertical="top" wrapText="1"/>
    </xf>
    <xf numFmtId="0" fontId="33" fillId="0" borderId="2" xfId="0" applyFont="1" applyFill="1" applyBorder="1" applyAlignment="1">
      <alignment horizontal="left" vertical="top" wrapText="1" indent="33"/>
    </xf>
    <xf numFmtId="0" fontId="33" fillId="0" borderId="3" xfId="0" applyFont="1" applyFill="1" applyBorder="1" applyAlignment="1">
      <alignment horizontal="left" vertical="top" wrapText="1" indent="33"/>
    </xf>
    <xf numFmtId="0" fontId="33" fillId="0" borderId="4" xfId="0" applyFont="1" applyFill="1" applyBorder="1" applyAlignment="1">
      <alignment horizontal="left" vertical="top" wrapText="1" indent="33"/>
    </xf>
    <xf numFmtId="0" fontId="33" fillId="0" borderId="2" xfId="0" applyFont="1" applyFill="1" applyBorder="1" applyAlignment="1">
      <alignment horizontal="left" vertical="top" wrapText="1" indent="19"/>
    </xf>
    <xf numFmtId="0" fontId="33" fillId="0" borderId="3" xfId="0" applyFont="1" applyFill="1" applyBorder="1" applyAlignment="1">
      <alignment horizontal="left" vertical="top" wrapText="1" indent="19"/>
    </xf>
    <xf numFmtId="0" fontId="33" fillId="0" borderId="4" xfId="0" applyFont="1" applyFill="1" applyBorder="1" applyAlignment="1">
      <alignment horizontal="left" vertical="top" wrapText="1" indent="19"/>
    </xf>
    <xf numFmtId="0" fontId="33" fillId="0" borderId="2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top" wrapText="1"/>
    </xf>
    <xf numFmtId="0" fontId="33" fillId="0" borderId="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left" vertical="top" wrapText="1" indent="2"/>
    </xf>
    <xf numFmtId="0" fontId="33" fillId="0" borderId="3" xfId="0" applyFont="1" applyFill="1" applyBorder="1" applyAlignment="1">
      <alignment horizontal="left" vertical="top" wrapText="1" indent="2"/>
    </xf>
    <xf numFmtId="0" fontId="33" fillId="0" borderId="4" xfId="0" applyFont="1" applyFill="1" applyBorder="1" applyAlignment="1">
      <alignment horizontal="left" vertical="top" wrapText="1" indent="2"/>
    </xf>
    <xf numFmtId="0" fontId="38" fillId="0" borderId="2" xfId="0" applyFont="1" applyFill="1" applyBorder="1" applyAlignment="1">
      <alignment horizontal="left" vertical="top" wrapText="1" indent="9"/>
    </xf>
    <xf numFmtId="0" fontId="38" fillId="0" borderId="3" xfId="0" applyFont="1" applyFill="1" applyBorder="1" applyAlignment="1">
      <alignment horizontal="left" vertical="top" wrapText="1" indent="9"/>
    </xf>
    <xf numFmtId="0" fontId="38" fillId="0" borderId="4" xfId="0" applyFont="1" applyFill="1" applyBorder="1" applyAlignment="1">
      <alignment horizontal="left" vertical="top" wrapText="1" indent="9"/>
    </xf>
    <xf numFmtId="0" fontId="38" fillId="0" borderId="7" xfId="0" applyFont="1" applyFill="1" applyBorder="1" applyAlignment="1">
      <alignment horizontal="right" vertical="top" wrapText="1" indent="1"/>
    </xf>
    <xf numFmtId="0" fontId="38" fillId="0" borderId="8" xfId="0" applyFont="1" applyFill="1" applyBorder="1" applyAlignment="1">
      <alignment horizontal="right" vertical="top" wrapText="1" indent="1"/>
    </xf>
    <xf numFmtId="0" fontId="38" fillId="0" borderId="5" xfId="0" applyFont="1" applyFill="1" applyBorder="1" applyAlignment="1">
      <alignment horizontal="right" vertical="top" wrapText="1" indent="1"/>
    </xf>
    <xf numFmtId="0" fontId="38" fillId="0" borderId="9" xfId="0" applyFont="1" applyFill="1" applyBorder="1" applyAlignment="1">
      <alignment horizontal="right" vertical="top" wrapText="1" indent="2"/>
    </xf>
    <xf numFmtId="0" fontId="38" fillId="0" borderId="10" xfId="0" applyFont="1" applyFill="1" applyBorder="1" applyAlignment="1">
      <alignment horizontal="right" vertical="top" wrapText="1" indent="2"/>
    </xf>
    <xf numFmtId="0" fontId="38" fillId="0" borderId="15" xfId="0" applyFont="1" applyFill="1" applyBorder="1" applyAlignment="1">
      <alignment horizontal="right" vertical="top" wrapText="1" indent="2"/>
    </xf>
    <xf numFmtId="0" fontId="38" fillId="0" borderId="0" xfId="0" applyFont="1" applyFill="1" applyBorder="1" applyAlignment="1">
      <alignment horizontal="left" vertical="top" wrapText="1" indent="1"/>
    </xf>
    <xf numFmtId="0" fontId="41" fillId="0" borderId="2" xfId="0" applyFont="1" applyFill="1" applyBorder="1" applyAlignment="1">
      <alignment horizontal="left" vertical="top" wrapText="1"/>
    </xf>
    <xf numFmtId="0" fontId="41" fillId="0" borderId="4" xfId="0" applyFont="1" applyFill="1" applyBorder="1" applyAlignment="1">
      <alignment horizontal="left" vertical="top" wrapText="1"/>
    </xf>
    <xf numFmtId="165" fontId="40" fillId="0" borderId="2" xfId="0" applyNumberFormat="1" applyFont="1" applyFill="1" applyBorder="1" applyAlignment="1">
      <alignment horizontal="left" vertical="top" shrinkToFit="1"/>
    </xf>
    <xf numFmtId="165" fontId="40" fillId="0" borderId="4" xfId="0" applyNumberFormat="1" applyFont="1" applyFill="1" applyBorder="1" applyAlignment="1">
      <alignment horizontal="left" vertical="top" shrinkToFit="1"/>
    </xf>
    <xf numFmtId="0" fontId="36" fillId="0" borderId="9" xfId="0" applyFont="1" applyFill="1" applyBorder="1" applyAlignment="1">
      <alignment horizontal="left" wrapText="1" indent="9"/>
    </xf>
    <xf numFmtId="0" fontId="36" fillId="0" borderId="10" xfId="0" applyFont="1" applyFill="1" applyBorder="1" applyAlignment="1">
      <alignment horizontal="left" wrapText="1" indent="9"/>
    </xf>
    <xf numFmtId="0" fontId="36" fillId="0" borderId="15" xfId="0" applyFont="1" applyFill="1" applyBorder="1" applyAlignment="1">
      <alignment horizontal="left" wrapText="1" indent="9"/>
    </xf>
    <xf numFmtId="0" fontId="36" fillId="0" borderId="2" xfId="0" applyFont="1" applyFill="1" applyBorder="1" applyAlignment="1">
      <alignment horizontal="center" vertical="top" wrapText="1"/>
    </xf>
    <xf numFmtId="0" fontId="36" fillId="0" borderId="3" xfId="0" applyFont="1" applyFill="1" applyBorder="1" applyAlignment="1">
      <alignment horizontal="center" vertical="top" wrapText="1"/>
    </xf>
    <xf numFmtId="0" fontId="36" fillId="0" borderId="4" xfId="0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left" vertical="top" wrapText="1" indent="6"/>
    </xf>
    <xf numFmtId="0" fontId="38" fillId="0" borderId="3" xfId="0" applyFont="1" applyFill="1" applyBorder="1" applyAlignment="1">
      <alignment horizontal="left" vertical="top" wrapText="1" indent="6"/>
    </xf>
    <xf numFmtId="0" fontId="38" fillId="0" borderId="4" xfId="0" applyFont="1" applyFill="1" applyBorder="1" applyAlignment="1">
      <alignment horizontal="left" vertical="top" wrapText="1" indent="6"/>
    </xf>
    <xf numFmtId="0" fontId="36" fillId="0" borderId="9" xfId="0" applyFont="1" applyFill="1" applyBorder="1" applyAlignment="1">
      <alignment horizontal="left" wrapText="1" indent="8"/>
    </xf>
    <xf numFmtId="0" fontId="36" fillId="0" borderId="10" xfId="0" applyFont="1" applyFill="1" applyBorder="1" applyAlignment="1">
      <alignment horizontal="left" wrapText="1" indent="8"/>
    </xf>
    <xf numFmtId="0" fontId="36" fillId="0" borderId="15" xfId="0" applyFont="1" applyFill="1" applyBorder="1" applyAlignment="1">
      <alignment horizontal="left" wrapText="1" indent="8"/>
    </xf>
    <xf numFmtId="0" fontId="38" fillId="0" borderId="2" xfId="0" applyFont="1" applyFill="1" applyBorder="1" applyAlignment="1">
      <alignment horizontal="center" vertical="top" wrapText="1"/>
    </xf>
    <xf numFmtId="0" fontId="38" fillId="0" borderId="4" xfId="0" applyFont="1" applyFill="1" applyBorder="1" applyAlignment="1">
      <alignment horizontal="center" vertical="top" wrapText="1"/>
    </xf>
    <xf numFmtId="0" fontId="38" fillId="0" borderId="3" xfId="0" applyFont="1" applyFill="1" applyBorder="1" applyAlignment="1">
      <alignment horizontal="center" vertical="top" wrapText="1"/>
    </xf>
    <xf numFmtId="0" fontId="36" fillId="0" borderId="9" xfId="0" applyFont="1" applyFill="1" applyBorder="1" applyAlignment="1">
      <alignment horizontal="left" wrapText="1" indent="12"/>
    </xf>
    <xf numFmtId="0" fontId="36" fillId="0" borderId="10" xfId="0" applyFont="1" applyFill="1" applyBorder="1" applyAlignment="1">
      <alignment horizontal="left" wrapText="1" indent="12"/>
    </xf>
    <xf numFmtId="0" fontId="36" fillId="0" borderId="15" xfId="0" applyFont="1" applyFill="1" applyBorder="1" applyAlignment="1">
      <alignment horizontal="left" wrapText="1" indent="12"/>
    </xf>
    <xf numFmtId="0" fontId="39" fillId="0" borderId="2" xfId="0" applyFont="1" applyFill="1" applyBorder="1" applyAlignment="1">
      <alignment horizontal="left" vertical="top" wrapText="1"/>
    </xf>
    <xf numFmtId="0" fontId="39" fillId="0" borderId="3" xfId="0" applyFont="1" applyFill="1" applyBorder="1" applyAlignment="1">
      <alignment horizontal="left" vertical="top" wrapText="1"/>
    </xf>
    <xf numFmtId="0" fontId="39" fillId="0" borderId="4" xfId="0" applyFont="1" applyFill="1" applyBorder="1" applyAlignment="1">
      <alignment horizontal="left" vertical="top" wrapText="1"/>
    </xf>
    <xf numFmtId="0" fontId="39" fillId="0" borderId="2" xfId="0" applyFont="1" applyFill="1" applyBorder="1" applyAlignment="1">
      <alignment horizontal="center" vertical="top" wrapText="1"/>
    </xf>
    <xf numFmtId="0" fontId="39" fillId="0" borderId="4" xfId="0" applyFont="1" applyFill="1" applyBorder="1" applyAlignment="1">
      <alignment horizontal="center" vertical="top" wrapText="1"/>
    </xf>
    <xf numFmtId="0" fontId="36" fillId="0" borderId="2" xfId="0" applyFont="1" applyFill="1" applyBorder="1" applyAlignment="1">
      <alignment horizontal="left" vertical="top" wrapText="1" indent="13"/>
    </xf>
    <xf numFmtId="0" fontId="36" fillId="0" borderId="3" xfId="0" applyFont="1" applyFill="1" applyBorder="1" applyAlignment="1">
      <alignment horizontal="left" vertical="top" wrapText="1" indent="13"/>
    </xf>
    <xf numFmtId="0" fontId="36" fillId="0" borderId="4" xfId="0" applyFont="1" applyFill="1" applyBorder="1" applyAlignment="1">
      <alignment horizontal="left" vertical="top" wrapText="1" indent="13"/>
    </xf>
    <xf numFmtId="0" fontId="37" fillId="0" borderId="2" xfId="0" applyFont="1" applyFill="1" applyBorder="1" applyAlignment="1">
      <alignment horizontal="left" vertical="center" wrapText="1" indent="4"/>
    </xf>
    <xf numFmtId="0" fontId="37" fillId="0" borderId="3" xfId="0" applyFont="1" applyFill="1" applyBorder="1" applyAlignment="1">
      <alignment horizontal="left" vertical="center" wrapText="1" indent="4"/>
    </xf>
    <xf numFmtId="0" fontId="37" fillId="0" borderId="4" xfId="0" applyFont="1" applyFill="1" applyBorder="1" applyAlignment="1">
      <alignment horizontal="left" vertical="center" wrapText="1" indent="4"/>
    </xf>
    <xf numFmtId="0" fontId="44" fillId="0" borderId="2" xfId="0" applyFont="1" applyFill="1" applyBorder="1" applyAlignment="1">
      <alignment horizontal="left" vertical="top" wrapText="1" indent="8"/>
    </xf>
    <xf numFmtId="0" fontId="44" fillId="0" borderId="3" xfId="0" applyFont="1" applyFill="1" applyBorder="1" applyAlignment="1">
      <alignment horizontal="left" vertical="top" wrapText="1" indent="8"/>
    </xf>
    <xf numFmtId="0" fontId="44" fillId="0" borderId="4" xfId="0" applyFont="1" applyFill="1" applyBorder="1" applyAlignment="1">
      <alignment horizontal="left" vertical="top" wrapText="1" indent="8"/>
    </xf>
    <xf numFmtId="0" fontId="44" fillId="0" borderId="7" xfId="0" applyFont="1" applyFill="1" applyBorder="1" applyAlignment="1">
      <alignment horizontal="right" vertical="top" wrapText="1" indent="1"/>
    </xf>
    <xf numFmtId="0" fontId="44" fillId="0" borderId="8" xfId="0" applyFont="1" applyFill="1" applyBorder="1" applyAlignment="1">
      <alignment horizontal="right" vertical="top" wrapText="1" indent="1"/>
    </xf>
    <xf numFmtId="0" fontId="44" fillId="0" borderId="5" xfId="0" applyFont="1" applyFill="1" applyBorder="1" applyAlignment="1">
      <alignment horizontal="right" vertical="top" wrapText="1" indent="1"/>
    </xf>
    <xf numFmtId="0" fontId="44" fillId="0" borderId="9" xfId="0" applyFont="1" applyFill="1" applyBorder="1" applyAlignment="1">
      <alignment horizontal="right" vertical="top" wrapText="1" indent="2"/>
    </xf>
    <xf numFmtId="0" fontId="44" fillId="0" borderId="10" xfId="0" applyFont="1" applyFill="1" applyBorder="1" applyAlignment="1">
      <alignment horizontal="right" vertical="top" wrapText="1" indent="2"/>
    </xf>
    <xf numFmtId="0" fontId="44" fillId="0" borderId="15" xfId="0" applyFont="1" applyFill="1" applyBorder="1" applyAlignment="1">
      <alignment horizontal="right" vertical="top" wrapText="1" indent="2"/>
    </xf>
    <xf numFmtId="0" fontId="44" fillId="0" borderId="0" xfId="0" applyFont="1" applyFill="1" applyBorder="1" applyAlignment="1">
      <alignment horizontal="left" vertical="top" wrapText="1" indent="1"/>
    </xf>
    <xf numFmtId="165" fontId="46" fillId="0" borderId="2" xfId="0" applyNumberFormat="1" applyFont="1" applyFill="1" applyBorder="1" applyAlignment="1">
      <alignment horizontal="left" vertical="top" shrinkToFit="1"/>
    </xf>
    <xf numFmtId="165" fontId="46" fillId="0" borderId="4" xfId="0" applyNumberFormat="1" applyFont="1" applyFill="1" applyBorder="1" applyAlignment="1">
      <alignment horizontal="left" vertical="top" shrinkToFit="1"/>
    </xf>
    <xf numFmtId="0" fontId="42" fillId="0" borderId="9" xfId="0" applyFont="1" applyFill="1" applyBorder="1" applyAlignment="1">
      <alignment horizontal="left" wrapText="1" indent="9"/>
    </xf>
    <xf numFmtId="0" fontId="42" fillId="0" borderId="10" xfId="0" applyFont="1" applyFill="1" applyBorder="1" applyAlignment="1">
      <alignment horizontal="left" wrapText="1" indent="9"/>
    </xf>
    <xf numFmtId="0" fontId="42" fillId="0" borderId="15" xfId="0" applyFont="1" applyFill="1" applyBorder="1" applyAlignment="1">
      <alignment horizontal="left" wrapText="1" indent="9"/>
    </xf>
    <xf numFmtId="0" fontId="42" fillId="0" borderId="2" xfId="0" applyFont="1" applyFill="1" applyBorder="1" applyAlignment="1">
      <alignment horizontal="center" vertical="top" wrapText="1"/>
    </xf>
    <xf numFmtId="0" fontId="42" fillId="0" borderId="3" xfId="0" applyFont="1" applyFill="1" applyBorder="1" applyAlignment="1">
      <alignment horizontal="center" vertical="top" wrapText="1"/>
    </xf>
    <xf numFmtId="0" fontId="42" fillId="0" borderId="4" xfId="0" applyFont="1" applyFill="1" applyBorder="1" applyAlignment="1">
      <alignment horizontal="center" vertical="top" wrapText="1"/>
    </xf>
    <xf numFmtId="0" fontId="44" fillId="0" borderId="2" xfId="0" applyFont="1" applyFill="1" applyBorder="1" applyAlignment="1">
      <alignment horizontal="left" vertical="top" wrapText="1"/>
    </xf>
    <xf numFmtId="0" fontId="44" fillId="0" borderId="4" xfId="0" applyFont="1" applyFill="1" applyBorder="1" applyAlignment="1">
      <alignment horizontal="left" vertical="top" wrapText="1"/>
    </xf>
    <xf numFmtId="0" fontId="44" fillId="0" borderId="2" xfId="0" applyFont="1" applyFill="1" applyBorder="1" applyAlignment="1">
      <alignment horizontal="center" vertical="top" wrapText="1"/>
    </xf>
    <xf numFmtId="0" fontId="44" fillId="0" borderId="4" xfId="0" applyFont="1" applyFill="1" applyBorder="1" applyAlignment="1">
      <alignment horizontal="center" vertical="top" wrapText="1"/>
    </xf>
    <xf numFmtId="0" fontId="44" fillId="0" borderId="3" xfId="0" applyFont="1" applyFill="1" applyBorder="1" applyAlignment="1">
      <alignment horizontal="center" vertical="top" wrapText="1"/>
    </xf>
    <xf numFmtId="0" fontId="42" fillId="0" borderId="9" xfId="0" applyFont="1" applyFill="1" applyBorder="1" applyAlignment="1">
      <alignment horizontal="left" wrapText="1" indent="13"/>
    </xf>
    <xf numFmtId="0" fontId="42" fillId="0" borderId="10" xfId="0" applyFont="1" applyFill="1" applyBorder="1" applyAlignment="1">
      <alignment horizontal="left" wrapText="1" indent="13"/>
    </xf>
    <xf numFmtId="0" fontId="42" fillId="0" borderId="15" xfId="0" applyFont="1" applyFill="1" applyBorder="1" applyAlignment="1">
      <alignment horizontal="left" wrapText="1" indent="13"/>
    </xf>
    <xf numFmtId="0" fontId="45" fillId="0" borderId="2" xfId="0" applyFont="1" applyFill="1" applyBorder="1" applyAlignment="1">
      <alignment horizontal="left" vertical="top" wrapText="1"/>
    </xf>
    <xf numFmtId="0" fontId="45" fillId="0" borderId="3" xfId="0" applyFont="1" applyFill="1" applyBorder="1" applyAlignment="1">
      <alignment horizontal="left" vertical="top" wrapText="1"/>
    </xf>
    <xf numFmtId="0" fontId="45" fillId="0" borderId="4" xfId="0" applyFont="1" applyFill="1" applyBorder="1" applyAlignment="1">
      <alignment horizontal="left" vertical="top" wrapText="1"/>
    </xf>
    <xf numFmtId="0" fontId="45" fillId="0" borderId="2" xfId="0" applyFont="1" applyFill="1" applyBorder="1" applyAlignment="1">
      <alignment horizontal="center" vertical="top" wrapText="1"/>
    </xf>
    <xf numFmtId="0" fontId="45" fillId="0" borderId="4" xfId="0" applyFont="1" applyFill="1" applyBorder="1" applyAlignment="1">
      <alignment horizontal="center" vertical="top" wrapText="1"/>
    </xf>
    <xf numFmtId="0" fontId="42" fillId="0" borderId="2" xfId="0" applyFont="1" applyFill="1" applyBorder="1" applyAlignment="1">
      <alignment horizontal="left" vertical="top" wrapText="1" indent="14"/>
    </xf>
    <xf numFmtId="0" fontId="42" fillId="0" borderId="3" xfId="0" applyFont="1" applyFill="1" applyBorder="1" applyAlignment="1">
      <alignment horizontal="left" vertical="top" wrapText="1" indent="14"/>
    </xf>
    <xf numFmtId="0" fontId="42" fillId="0" borderId="4" xfId="0" applyFont="1" applyFill="1" applyBorder="1" applyAlignment="1">
      <alignment horizontal="left" vertical="top" wrapText="1" indent="14"/>
    </xf>
    <xf numFmtId="0" fontId="43" fillId="0" borderId="2" xfId="0" applyFont="1" applyFill="1" applyBorder="1" applyAlignment="1">
      <alignment horizontal="left" vertical="center" wrapText="1" indent="4"/>
    </xf>
    <xf numFmtId="0" fontId="43" fillId="0" borderId="3" xfId="0" applyFont="1" applyFill="1" applyBorder="1" applyAlignment="1">
      <alignment horizontal="left" vertical="center" wrapText="1" indent="4"/>
    </xf>
    <xf numFmtId="0" fontId="43" fillId="0" borderId="4" xfId="0" applyFont="1" applyFill="1" applyBorder="1" applyAlignment="1">
      <alignment horizontal="left" vertical="center" wrapText="1" indent="4"/>
    </xf>
    <xf numFmtId="167" fontId="46" fillId="0" borderId="2" xfId="0" applyNumberFormat="1" applyFont="1" applyFill="1" applyBorder="1" applyAlignment="1">
      <alignment horizontal="left" vertical="top" shrinkToFit="1"/>
    </xf>
    <xf numFmtId="167" fontId="46" fillId="0" borderId="4" xfId="0" applyNumberFormat="1" applyFont="1" applyFill="1" applyBorder="1" applyAlignment="1">
      <alignment horizontal="left" vertical="top" shrinkToFit="1"/>
    </xf>
    <xf numFmtId="0" fontId="44" fillId="0" borderId="2" xfId="0" applyFont="1" applyFill="1" applyBorder="1" applyAlignment="1">
      <alignment horizontal="left" vertical="top" wrapText="1" indent="7"/>
    </xf>
    <xf numFmtId="0" fontId="44" fillId="0" borderId="3" xfId="0" applyFont="1" applyFill="1" applyBorder="1" applyAlignment="1">
      <alignment horizontal="left" vertical="top" wrapText="1" indent="7"/>
    </xf>
    <xf numFmtId="0" fontId="44" fillId="0" borderId="4" xfId="0" applyFont="1" applyFill="1" applyBorder="1" applyAlignment="1">
      <alignment horizontal="left" vertical="top" wrapText="1" indent="7"/>
    </xf>
    <xf numFmtId="0" fontId="45" fillId="0" borderId="2" xfId="0" applyFont="1" applyFill="1" applyBorder="1" applyAlignment="1">
      <alignment horizontal="left" vertical="top" wrapText="1" indent="4"/>
    </xf>
    <xf numFmtId="0" fontId="45" fillId="0" borderId="4" xfId="0" applyFont="1" applyFill="1" applyBorder="1" applyAlignment="1">
      <alignment horizontal="left" vertical="top" wrapText="1" indent="4"/>
    </xf>
    <xf numFmtId="0" fontId="36" fillId="0" borderId="2" xfId="0" applyFont="1" applyFill="1" applyBorder="1" applyAlignment="1">
      <alignment horizontal="left" vertical="top" wrapText="1" indent="14"/>
    </xf>
    <xf numFmtId="0" fontId="36" fillId="0" borderId="3" xfId="0" applyFont="1" applyFill="1" applyBorder="1" applyAlignment="1">
      <alignment horizontal="left" vertical="top" wrapText="1" indent="14"/>
    </xf>
    <xf numFmtId="0" fontId="36" fillId="0" borderId="4" xfId="0" applyFont="1" applyFill="1" applyBorder="1" applyAlignment="1">
      <alignment horizontal="left" vertical="top" wrapText="1" indent="14"/>
    </xf>
    <xf numFmtId="0" fontId="39" fillId="0" borderId="2" xfId="0" applyFont="1" applyFill="1" applyBorder="1" applyAlignment="1">
      <alignment horizontal="left" vertical="top" wrapText="1" indent="4"/>
    </xf>
    <xf numFmtId="0" fontId="39" fillId="0" borderId="4" xfId="0" applyFont="1" applyFill="1" applyBorder="1" applyAlignment="1">
      <alignment horizontal="left" vertical="top" wrapText="1" indent="4"/>
    </xf>
    <xf numFmtId="0" fontId="38" fillId="0" borderId="2" xfId="0" applyFont="1" applyFill="1" applyBorder="1" applyAlignment="1">
      <alignment horizontal="left" vertical="top" wrapText="1" indent="10"/>
    </xf>
    <xf numFmtId="0" fontId="38" fillId="0" borderId="3" xfId="0" applyFont="1" applyFill="1" applyBorder="1" applyAlignment="1">
      <alignment horizontal="left" vertical="top" wrapText="1" indent="10"/>
    </xf>
    <xf numFmtId="0" fontId="38" fillId="0" borderId="4" xfId="0" applyFont="1" applyFill="1" applyBorder="1" applyAlignment="1">
      <alignment horizontal="left" vertical="top" wrapText="1" indent="10"/>
    </xf>
    <xf numFmtId="0" fontId="38" fillId="0" borderId="2" xfId="0" applyFont="1" applyFill="1" applyBorder="1" applyAlignment="1">
      <alignment horizontal="left" vertical="top" wrapText="1"/>
    </xf>
    <xf numFmtId="0" fontId="38" fillId="0" borderId="3" xfId="0" applyFont="1" applyFill="1" applyBorder="1" applyAlignment="1">
      <alignment horizontal="left" vertical="top" wrapText="1"/>
    </xf>
    <xf numFmtId="0" fontId="38" fillId="0" borderId="4" xfId="0" applyFont="1" applyFill="1" applyBorder="1" applyAlignment="1">
      <alignment horizontal="left" vertical="top" wrapText="1"/>
    </xf>
    <xf numFmtId="0" fontId="38" fillId="0" borderId="2" xfId="0" applyFont="1" applyFill="1" applyBorder="1" applyAlignment="1">
      <alignment horizontal="left" vertical="center" wrapText="1"/>
    </xf>
    <xf numFmtId="0" fontId="38" fillId="0" borderId="3" xfId="0" applyFont="1" applyFill="1" applyBorder="1" applyAlignment="1">
      <alignment horizontal="left" vertical="center" wrapText="1"/>
    </xf>
    <xf numFmtId="0" fontId="38" fillId="0" borderId="4" xfId="0" applyFont="1" applyFill="1" applyBorder="1" applyAlignment="1">
      <alignment horizontal="left" vertical="center" wrapText="1"/>
    </xf>
    <xf numFmtId="0" fontId="45" fillId="0" borderId="2" xfId="0" applyFont="1" applyFill="1" applyBorder="1" applyAlignment="1">
      <alignment horizontal="left" vertical="center" wrapText="1" indent="4"/>
    </xf>
    <xf numFmtId="0" fontId="45" fillId="0" borderId="4" xfId="0" applyFont="1" applyFill="1" applyBorder="1" applyAlignment="1">
      <alignment horizontal="left" vertical="center" wrapText="1" indent="4"/>
    </xf>
    <xf numFmtId="0" fontId="38" fillId="0" borderId="7" xfId="0" applyFont="1" applyFill="1" applyBorder="1" applyAlignment="1">
      <alignment horizontal="right" vertical="top" wrapText="1" indent="2"/>
    </xf>
    <xf numFmtId="0" fontId="38" fillId="0" borderId="8" xfId="0" applyFont="1" applyFill="1" applyBorder="1" applyAlignment="1">
      <alignment horizontal="right" vertical="top" wrapText="1" indent="2"/>
    </xf>
    <xf numFmtId="0" fontId="38" fillId="0" borderId="5" xfId="0" applyFont="1" applyFill="1" applyBorder="1" applyAlignment="1">
      <alignment horizontal="right" vertical="top" wrapText="1" indent="2"/>
    </xf>
    <xf numFmtId="0" fontId="38" fillId="0" borderId="9" xfId="0" applyFont="1" applyFill="1" applyBorder="1" applyAlignment="1">
      <alignment horizontal="right" vertical="top" wrapText="1" indent="3"/>
    </xf>
    <xf numFmtId="0" fontId="38" fillId="0" borderId="10" xfId="0" applyFont="1" applyFill="1" applyBorder="1" applyAlignment="1">
      <alignment horizontal="right" vertical="top" wrapText="1" indent="3"/>
    </xf>
    <xf numFmtId="0" fontId="38" fillId="0" borderId="15" xfId="0" applyFont="1" applyFill="1" applyBorder="1" applyAlignment="1">
      <alignment horizontal="right" vertical="top" wrapText="1" indent="3"/>
    </xf>
    <xf numFmtId="0" fontId="38" fillId="0" borderId="9" xfId="0" applyFont="1" applyFill="1" applyBorder="1" applyAlignment="1">
      <alignment horizontal="right" vertical="top" wrapText="1" indent="4"/>
    </xf>
    <xf numFmtId="0" fontId="38" fillId="0" borderId="10" xfId="0" applyFont="1" applyFill="1" applyBorder="1" applyAlignment="1">
      <alignment horizontal="right" vertical="top" wrapText="1" indent="4"/>
    </xf>
    <xf numFmtId="0" fontId="38" fillId="0" borderId="15" xfId="0" applyFont="1" applyFill="1" applyBorder="1" applyAlignment="1">
      <alignment horizontal="right" vertical="top" wrapText="1" indent="4"/>
    </xf>
    <xf numFmtId="0" fontId="37" fillId="0" borderId="2" xfId="0" applyFont="1" applyFill="1" applyBorder="1" applyAlignment="1">
      <alignment horizontal="left" vertical="center" wrapText="1" indent="5"/>
    </xf>
    <xf numFmtId="0" fontId="37" fillId="0" borderId="3" xfId="0" applyFont="1" applyFill="1" applyBorder="1" applyAlignment="1">
      <alignment horizontal="left" vertical="center" wrapText="1" indent="5"/>
    </xf>
    <xf numFmtId="0" fontId="37" fillId="0" borderId="4" xfId="0" applyFont="1" applyFill="1" applyBorder="1" applyAlignment="1">
      <alignment horizontal="left" vertical="center" wrapText="1" indent="5"/>
    </xf>
    <xf numFmtId="0" fontId="36" fillId="0" borderId="9" xfId="0" applyFont="1" applyFill="1" applyBorder="1" applyAlignment="1">
      <alignment horizontal="left" vertical="top" wrapText="1" indent="8"/>
    </xf>
    <xf numFmtId="0" fontId="36" fillId="0" borderId="10" xfId="0" applyFont="1" applyFill="1" applyBorder="1" applyAlignment="1">
      <alignment horizontal="left" vertical="top" wrapText="1" indent="8"/>
    </xf>
    <xf numFmtId="0" fontId="36" fillId="0" borderId="15" xfId="0" applyFont="1" applyFill="1" applyBorder="1" applyAlignment="1">
      <alignment horizontal="left" vertical="top" wrapText="1" indent="8"/>
    </xf>
    <xf numFmtId="0" fontId="36" fillId="0" borderId="9" xfId="0" applyFont="1" applyFill="1" applyBorder="1" applyAlignment="1">
      <alignment horizontal="left" vertical="center" wrapText="1" indent="8"/>
    </xf>
    <xf numFmtId="0" fontId="36" fillId="0" borderId="10" xfId="0" applyFont="1" applyFill="1" applyBorder="1" applyAlignment="1">
      <alignment horizontal="left" vertical="center" wrapText="1" indent="8"/>
    </xf>
    <xf numFmtId="0" fontId="36" fillId="0" borderId="15" xfId="0" applyFont="1" applyFill="1" applyBorder="1" applyAlignment="1">
      <alignment horizontal="left" vertical="center" wrapText="1" indent="8"/>
    </xf>
    <xf numFmtId="0" fontId="48" fillId="0" borderId="2" xfId="0" applyFont="1" applyFill="1" applyBorder="1" applyAlignment="1">
      <alignment horizontal="left" vertical="top" wrapText="1"/>
    </xf>
    <xf numFmtId="0" fontId="48" fillId="0" borderId="4" xfId="0" applyFont="1" applyFill="1" applyBorder="1" applyAlignment="1">
      <alignment horizontal="left" vertical="top" wrapText="1"/>
    </xf>
    <xf numFmtId="0" fontId="36" fillId="0" borderId="9" xfId="0" applyFont="1" applyFill="1" applyBorder="1" applyAlignment="1">
      <alignment horizontal="left" vertical="center" wrapText="1" indent="12"/>
    </xf>
    <xf numFmtId="0" fontId="36" fillId="0" borderId="10" xfId="0" applyFont="1" applyFill="1" applyBorder="1" applyAlignment="1">
      <alignment horizontal="left" vertical="center" wrapText="1" indent="12"/>
    </xf>
    <xf numFmtId="0" fontId="36" fillId="0" borderId="15" xfId="0" applyFont="1" applyFill="1" applyBorder="1" applyAlignment="1">
      <alignment horizontal="left" vertical="center" wrapText="1" indent="12"/>
    </xf>
    <xf numFmtId="0" fontId="37" fillId="0" borderId="2" xfId="0" applyFont="1" applyFill="1" applyBorder="1" applyAlignment="1">
      <alignment horizontal="left" vertical="center" wrapText="1" indent="6"/>
    </xf>
    <xf numFmtId="0" fontId="37" fillId="0" borderId="3" xfId="0" applyFont="1" applyFill="1" applyBorder="1" applyAlignment="1">
      <alignment horizontal="left" vertical="center" wrapText="1" indent="6"/>
    </xf>
    <xf numFmtId="0" fontId="37" fillId="0" borderId="4" xfId="0" applyFont="1" applyFill="1" applyBorder="1" applyAlignment="1">
      <alignment horizontal="left" vertical="center" wrapText="1" indent="6"/>
    </xf>
    <xf numFmtId="0" fontId="36" fillId="0" borderId="9" xfId="0" applyFont="1" applyFill="1" applyBorder="1" applyAlignment="1">
      <alignment horizontal="left" vertical="center" wrapText="1" indent="11"/>
    </xf>
    <xf numFmtId="0" fontId="36" fillId="0" borderId="10" xfId="0" applyFont="1" applyFill="1" applyBorder="1" applyAlignment="1">
      <alignment horizontal="left" vertical="center" wrapText="1" indent="11"/>
    </xf>
    <xf numFmtId="0" fontId="36" fillId="0" borderId="15" xfId="0" applyFont="1" applyFill="1" applyBorder="1" applyAlignment="1">
      <alignment horizontal="left" vertical="center" wrapText="1" indent="11"/>
    </xf>
    <xf numFmtId="0" fontId="16" fillId="0" borderId="2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36" fillId="0" borderId="2" xfId="0" applyFont="1" applyFill="1" applyBorder="1" applyAlignment="1">
      <alignment horizontal="left" vertical="top" wrapText="1" indent="12"/>
    </xf>
    <xf numFmtId="0" fontId="36" fillId="0" borderId="3" xfId="0" applyFont="1" applyFill="1" applyBorder="1" applyAlignment="1">
      <alignment horizontal="left" vertical="top" wrapText="1" indent="12"/>
    </xf>
    <xf numFmtId="0" fontId="36" fillId="0" borderId="4" xfId="0" applyFont="1" applyFill="1" applyBorder="1" applyAlignment="1">
      <alignment horizontal="left" vertical="top" wrapText="1" indent="12"/>
    </xf>
    <xf numFmtId="0" fontId="36" fillId="0" borderId="2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left" vertical="center" wrapText="1" indent="6"/>
    </xf>
    <xf numFmtId="0" fontId="49" fillId="0" borderId="3" xfId="0" applyFont="1" applyFill="1" applyBorder="1" applyAlignment="1">
      <alignment horizontal="left" vertical="center" wrapText="1" indent="6"/>
    </xf>
    <xf numFmtId="0" fontId="49" fillId="0" borderId="4" xfId="0" applyFont="1" applyFill="1" applyBorder="1" applyAlignment="1">
      <alignment horizontal="left" vertical="center" wrapText="1" indent="6"/>
    </xf>
    <xf numFmtId="0" fontId="36" fillId="0" borderId="9" xfId="0" applyFont="1" applyFill="1" applyBorder="1" applyAlignment="1">
      <alignment horizontal="left" vertical="top" wrapText="1" indent="9"/>
    </xf>
    <xf numFmtId="0" fontId="36" fillId="0" borderId="10" xfId="0" applyFont="1" applyFill="1" applyBorder="1" applyAlignment="1">
      <alignment horizontal="left" vertical="top" wrapText="1" indent="9"/>
    </xf>
    <xf numFmtId="0" fontId="36" fillId="0" borderId="15" xfId="0" applyFont="1" applyFill="1" applyBorder="1" applyAlignment="1">
      <alignment horizontal="left" vertical="top" wrapText="1" indent="9"/>
    </xf>
    <xf numFmtId="0" fontId="39" fillId="0" borderId="2" xfId="0" applyFont="1" applyFill="1" applyBorder="1" applyAlignment="1">
      <alignment horizontal="left" vertical="center" wrapText="1" indent="4"/>
    </xf>
    <xf numFmtId="0" fontId="39" fillId="0" borderId="4" xfId="0" applyFont="1" applyFill="1" applyBorder="1" applyAlignment="1">
      <alignment horizontal="left" vertical="center" wrapText="1" indent="4"/>
    </xf>
    <xf numFmtId="0" fontId="39" fillId="0" borderId="2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4" xfId="0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right" vertical="top" wrapText="1" indent="2"/>
    </xf>
    <xf numFmtId="0" fontId="0" fillId="0" borderId="8" xfId="0" applyFill="1" applyBorder="1" applyAlignment="1">
      <alignment horizontal="right" vertical="top" wrapText="1" indent="2"/>
    </xf>
    <xf numFmtId="0" fontId="0" fillId="0" borderId="5" xfId="0" applyFill="1" applyBorder="1" applyAlignment="1">
      <alignment horizontal="right" vertical="top" wrapText="1" indent="2"/>
    </xf>
    <xf numFmtId="0" fontId="0" fillId="0" borderId="9" xfId="0" applyFill="1" applyBorder="1" applyAlignment="1">
      <alignment horizontal="right" vertical="top" wrapText="1" indent="2"/>
    </xf>
    <xf numFmtId="0" fontId="0" fillId="0" borderId="10" xfId="0" applyFill="1" applyBorder="1" applyAlignment="1">
      <alignment horizontal="right" vertical="top" wrapText="1" indent="2"/>
    </xf>
    <xf numFmtId="0" fontId="0" fillId="0" borderId="15" xfId="0" applyFill="1" applyBorder="1" applyAlignment="1">
      <alignment horizontal="right" vertical="top" wrapText="1" indent="2"/>
    </xf>
    <xf numFmtId="0" fontId="39" fillId="0" borderId="2" xfId="0" applyFont="1" applyFill="1" applyBorder="1" applyAlignment="1">
      <alignment horizontal="left" vertical="top" wrapText="1" indent="3"/>
    </xf>
    <xf numFmtId="0" fontId="39" fillId="0" borderId="4" xfId="0" applyFont="1" applyFill="1" applyBorder="1" applyAlignment="1">
      <alignment horizontal="left" vertical="top" wrapText="1" indent="3"/>
    </xf>
    <xf numFmtId="0" fontId="51" fillId="0" borderId="0" xfId="0" applyFont="1" applyFill="1" applyBorder="1" applyAlignment="1">
      <alignment horizontal="left" vertical="top" wrapText="1" indent="1"/>
    </xf>
    <xf numFmtId="0" fontId="51" fillId="0" borderId="7" xfId="0" applyFont="1" applyFill="1" applyBorder="1" applyAlignment="1">
      <alignment horizontal="right" vertical="top" wrapText="1" indent="2"/>
    </xf>
    <xf numFmtId="0" fontId="51" fillId="0" borderId="8" xfId="0" applyFont="1" applyFill="1" applyBorder="1" applyAlignment="1">
      <alignment horizontal="right" vertical="top" wrapText="1" indent="2"/>
    </xf>
    <xf numFmtId="0" fontId="51" fillId="0" borderId="5" xfId="0" applyFont="1" applyFill="1" applyBorder="1" applyAlignment="1">
      <alignment horizontal="right" vertical="top" wrapText="1" indent="2"/>
    </xf>
    <xf numFmtId="0" fontId="50" fillId="0" borderId="9" xfId="0" applyFont="1" applyFill="1" applyBorder="1" applyAlignment="1">
      <alignment horizontal="left" vertical="top" wrapText="1" indent="8"/>
    </xf>
    <xf numFmtId="0" fontId="50" fillId="0" borderId="10" xfId="0" applyFont="1" applyFill="1" applyBorder="1" applyAlignment="1">
      <alignment horizontal="left" vertical="top" wrapText="1" indent="8"/>
    </xf>
    <xf numFmtId="0" fontId="50" fillId="0" borderId="15" xfId="0" applyFont="1" applyFill="1" applyBorder="1" applyAlignment="1">
      <alignment horizontal="left" vertical="top" wrapText="1" indent="8"/>
    </xf>
    <xf numFmtId="0" fontId="50" fillId="0" borderId="2" xfId="0" applyFont="1" applyFill="1" applyBorder="1" applyAlignment="1">
      <alignment horizontal="center" vertical="top" wrapText="1"/>
    </xf>
    <xf numFmtId="0" fontId="50" fillId="0" borderId="3" xfId="0" applyFont="1" applyFill="1" applyBorder="1" applyAlignment="1">
      <alignment horizontal="center" vertical="top" wrapText="1"/>
    </xf>
    <xf numFmtId="0" fontId="50" fillId="0" borderId="4" xfId="0" applyFont="1" applyFill="1" applyBorder="1" applyAlignment="1">
      <alignment horizontal="center" vertical="top" wrapText="1"/>
    </xf>
    <xf numFmtId="0" fontId="51" fillId="0" borderId="2" xfId="0" applyFont="1" applyFill="1" applyBorder="1" applyAlignment="1">
      <alignment horizontal="center" vertical="top" wrapText="1"/>
    </xf>
    <xf numFmtId="0" fontId="51" fillId="0" borderId="3" xfId="0" applyFont="1" applyFill="1" applyBorder="1" applyAlignment="1">
      <alignment horizontal="center" vertical="top" wrapText="1"/>
    </xf>
    <xf numFmtId="0" fontId="51" fillId="0" borderId="4" xfId="0" applyFont="1" applyFill="1" applyBorder="1" applyAlignment="1">
      <alignment horizontal="center" vertical="top" wrapText="1"/>
    </xf>
    <xf numFmtId="0" fontId="50" fillId="0" borderId="9" xfId="0" applyFont="1" applyFill="1" applyBorder="1" applyAlignment="1">
      <alignment horizontal="left" vertical="center" wrapText="1" indent="7"/>
    </xf>
    <xf numFmtId="0" fontId="50" fillId="0" borderId="10" xfId="0" applyFont="1" applyFill="1" applyBorder="1" applyAlignment="1">
      <alignment horizontal="left" vertical="center" wrapText="1" indent="7"/>
    </xf>
    <xf numFmtId="0" fontId="50" fillId="0" borderId="15" xfId="0" applyFont="1" applyFill="1" applyBorder="1" applyAlignment="1">
      <alignment horizontal="left" vertical="center" wrapText="1" indent="7"/>
    </xf>
    <xf numFmtId="0" fontId="44" fillId="0" borderId="2" xfId="0" applyFont="1" applyFill="1" applyBorder="1" applyAlignment="1">
      <alignment horizontal="left" vertical="top" wrapText="1" indent="2"/>
    </xf>
    <xf numFmtId="0" fontId="44" fillId="0" borderId="4" xfId="0" applyFont="1" applyFill="1" applyBorder="1" applyAlignment="1">
      <alignment horizontal="left" vertical="top" wrapText="1" indent="2"/>
    </xf>
    <xf numFmtId="165" fontId="52" fillId="0" borderId="2" xfId="0" applyNumberFormat="1" applyFont="1" applyFill="1" applyBorder="1" applyAlignment="1">
      <alignment horizontal="left" vertical="top" shrinkToFit="1"/>
    </xf>
    <xf numFmtId="165" fontId="52" fillId="0" borderId="4" xfId="0" applyNumberFormat="1" applyFont="1" applyFill="1" applyBorder="1" applyAlignment="1">
      <alignment horizontal="left" vertical="top" shrinkToFit="1"/>
    </xf>
    <xf numFmtId="0" fontId="50" fillId="0" borderId="9" xfId="0" applyFont="1" applyFill="1" applyBorder="1" applyAlignment="1">
      <alignment horizontal="left" vertical="center" wrapText="1" indent="11"/>
    </xf>
    <xf numFmtId="0" fontId="50" fillId="0" borderId="10" xfId="0" applyFont="1" applyFill="1" applyBorder="1" applyAlignment="1">
      <alignment horizontal="left" vertical="center" wrapText="1" indent="11"/>
    </xf>
    <xf numFmtId="0" fontId="50" fillId="0" borderId="15" xfId="0" applyFont="1" applyFill="1" applyBorder="1" applyAlignment="1">
      <alignment horizontal="left" vertical="center" wrapText="1" indent="11"/>
    </xf>
    <xf numFmtId="0" fontId="44" fillId="0" borderId="2" xfId="0" applyFont="1" applyFill="1" applyBorder="1" applyAlignment="1">
      <alignment horizontal="left" vertical="top" wrapText="1" indent="3"/>
    </xf>
    <xf numFmtId="0" fontId="44" fillId="0" borderId="3" xfId="0" applyFont="1" applyFill="1" applyBorder="1" applyAlignment="1">
      <alignment horizontal="left" vertical="top" wrapText="1" indent="3"/>
    </xf>
    <xf numFmtId="0" fontId="44" fillId="0" borderId="4" xfId="0" applyFont="1" applyFill="1" applyBorder="1" applyAlignment="1">
      <alignment horizontal="left" vertical="top" wrapText="1" indent="3"/>
    </xf>
    <xf numFmtId="0" fontId="44" fillId="0" borderId="3" xfId="0" applyFont="1" applyFill="1" applyBorder="1" applyAlignment="1">
      <alignment horizontal="left" vertical="top" wrapText="1"/>
    </xf>
    <xf numFmtId="0" fontId="50" fillId="0" borderId="2" xfId="0" applyFont="1" applyFill="1" applyBorder="1" applyAlignment="1">
      <alignment horizontal="left" vertical="top" wrapText="1" indent="12"/>
    </xf>
    <xf numFmtId="0" fontId="50" fillId="0" borderId="3" xfId="0" applyFont="1" applyFill="1" applyBorder="1" applyAlignment="1">
      <alignment horizontal="left" vertical="top" wrapText="1" indent="12"/>
    </xf>
    <xf numFmtId="0" fontId="50" fillId="0" borderId="4" xfId="0" applyFont="1" applyFill="1" applyBorder="1" applyAlignment="1">
      <alignment horizontal="left" vertical="top" wrapText="1" indent="12"/>
    </xf>
    <xf numFmtId="0" fontId="42" fillId="0" borderId="2" xfId="0" applyFont="1" applyFill="1" applyBorder="1" applyAlignment="1">
      <alignment horizontal="left" vertical="center" wrapText="1" indent="4"/>
    </xf>
    <xf numFmtId="0" fontId="42" fillId="0" borderId="3" xfId="0" applyFont="1" applyFill="1" applyBorder="1" applyAlignment="1">
      <alignment horizontal="left" vertical="center" wrapText="1" indent="4"/>
    </xf>
    <xf numFmtId="0" fontId="42" fillId="0" borderId="4" xfId="0" applyFont="1" applyFill="1" applyBorder="1" applyAlignment="1">
      <alignment horizontal="left" vertical="center" wrapText="1" indent="4"/>
    </xf>
    <xf numFmtId="0" fontId="44" fillId="0" borderId="2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left" vertical="center" wrapText="1"/>
    </xf>
    <xf numFmtId="0" fontId="44" fillId="0" borderId="4" xfId="0" applyFont="1" applyFill="1" applyBorder="1" applyAlignment="1">
      <alignment horizontal="lef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left" wrapText="1" indent="8"/>
    </xf>
    <xf numFmtId="0" fontId="36" fillId="0" borderId="8" xfId="0" applyFont="1" applyFill="1" applyBorder="1" applyAlignment="1">
      <alignment horizontal="left" wrapText="1" indent="8"/>
    </xf>
    <xf numFmtId="0" fontId="38" fillId="0" borderId="2" xfId="0" applyFont="1" applyFill="1" applyBorder="1" applyAlignment="1">
      <alignment horizontal="left" vertical="top" wrapText="1" indent="4"/>
    </xf>
    <xf numFmtId="0" fontId="38" fillId="0" borderId="3" xfId="0" applyFont="1" applyFill="1" applyBorder="1" applyAlignment="1">
      <alignment horizontal="left" vertical="top" wrapText="1" indent="4"/>
    </xf>
    <xf numFmtId="0" fontId="38" fillId="0" borderId="4" xfId="0" applyFont="1" applyFill="1" applyBorder="1" applyAlignment="1">
      <alignment horizontal="left" vertical="top" wrapText="1" indent="4"/>
    </xf>
    <xf numFmtId="0" fontId="38" fillId="0" borderId="2" xfId="0" applyFont="1" applyFill="1" applyBorder="1" applyAlignment="1">
      <alignment horizontal="left" vertical="top" wrapText="1" indent="8"/>
    </xf>
    <xf numFmtId="0" fontId="38" fillId="0" borderId="3" xfId="0" applyFont="1" applyFill="1" applyBorder="1" applyAlignment="1">
      <alignment horizontal="left" vertical="top" wrapText="1" indent="8"/>
    </xf>
    <xf numFmtId="0" fontId="38" fillId="0" borderId="4" xfId="0" applyFont="1" applyFill="1" applyBorder="1" applyAlignment="1">
      <alignment horizontal="left" vertical="top" wrapText="1" indent="8"/>
    </xf>
    <xf numFmtId="0" fontId="0" fillId="0" borderId="7" xfId="0" applyFill="1" applyBorder="1" applyAlignment="1">
      <alignment horizontal="right" vertical="top" wrapText="1" indent="1"/>
    </xf>
    <xf numFmtId="0" fontId="0" fillId="0" borderId="8" xfId="0" applyFill="1" applyBorder="1" applyAlignment="1">
      <alignment horizontal="right" vertical="top" wrapText="1" indent="1"/>
    </xf>
    <xf numFmtId="0" fontId="0" fillId="0" borderId="5" xfId="0" applyFill="1" applyBorder="1" applyAlignment="1">
      <alignment horizontal="right" vertical="top" wrapText="1" indent="1"/>
    </xf>
    <xf numFmtId="0" fontId="0" fillId="0" borderId="9" xfId="0" applyFill="1" applyBorder="1" applyAlignment="1">
      <alignment horizontal="right" vertical="top" wrapText="1" indent="1"/>
    </xf>
    <xf numFmtId="0" fontId="0" fillId="0" borderId="10" xfId="0" applyFill="1" applyBorder="1" applyAlignment="1">
      <alignment horizontal="right" vertical="top" wrapText="1" indent="1"/>
    </xf>
    <xf numFmtId="0" fontId="0" fillId="0" borderId="15" xfId="0" applyFill="1" applyBorder="1" applyAlignment="1">
      <alignment horizontal="right" vertical="top" wrapText="1" indent="1"/>
    </xf>
    <xf numFmtId="0" fontId="45" fillId="0" borderId="2" xfId="0" applyFont="1" applyFill="1" applyBorder="1" applyAlignment="1">
      <alignment horizontal="left" vertical="top" wrapText="1" indent="3"/>
    </xf>
    <xf numFmtId="0" fontId="45" fillId="0" borderId="4" xfId="0" applyFont="1" applyFill="1" applyBorder="1" applyAlignment="1">
      <alignment horizontal="left" vertical="top" wrapText="1" indent="3"/>
    </xf>
    <xf numFmtId="0" fontId="42" fillId="0" borderId="9" xfId="0" applyFont="1" applyFill="1" applyBorder="1" applyAlignment="1">
      <alignment horizontal="left" vertical="top" wrapText="1" indent="9"/>
    </xf>
    <xf numFmtId="0" fontId="42" fillId="0" borderId="10" xfId="0" applyFont="1" applyFill="1" applyBorder="1" applyAlignment="1">
      <alignment horizontal="left" vertical="top" wrapText="1" indent="9"/>
    </xf>
    <xf numFmtId="0" fontId="42" fillId="0" borderId="15" xfId="0" applyFont="1" applyFill="1" applyBorder="1" applyAlignment="1">
      <alignment horizontal="left" vertical="top" wrapText="1" indent="9"/>
    </xf>
    <xf numFmtId="0" fontId="42" fillId="0" borderId="9" xfId="0" applyFont="1" applyFill="1" applyBorder="1" applyAlignment="1">
      <alignment horizontal="left" vertical="top" wrapText="1"/>
    </xf>
    <xf numFmtId="0" fontId="42" fillId="0" borderId="10" xfId="0" applyFont="1" applyFill="1" applyBorder="1" applyAlignment="1">
      <alignment horizontal="left" vertical="top" wrapText="1"/>
    </xf>
    <xf numFmtId="0" fontId="42" fillId="0" borderId="15" xfId="0" applyFont="1" applyFill="1" applyBorder="1" applyAlignment="1">
      <alignment horizontal="left" vertical="top" wrapText="1"/>
    </xf>
    <xf numFmtId="0" fontId="42" fillId="0" borderId="2" xfId="0" applyFont="1" applyFill="1" applyBorder="1" applyAlignment="1">
      <alignment horizontal="left" vertical="top" wrapText="1"/>
    </xf>
    <xf numFmtId="0" fontId="42" fillId="0" borderId="3" xfId="0" applyFont="1" applyFill="1" applyBorder="1" applyAlignment="1">
      <alignment horizontal="left" vertical="top" wrapText="1"/>
    </xf>
    <xf numFmtId="0" fontId="42" fillId="0" borderId="4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44" fillId="0" borderId="2" xfId="0" applyFont="1" applyFill="1" applyBorder="1" applyAlignment="1">
      <alignment horizontal="left" vertical="top" wrapText="1" indent="1"/>
    </xf>
    <xf numFmtId="0" fontId="44" fillId="0" borderId="4" xfId="0" applyFont="1" applyFill="1" applyBorder="1" applyAlignment="1">
      <alignment horizontal="left" vertical="top" wrapText="1" indent="1"/>
    </xf>
    <xf numFmtId="0" fontId="45" fillId="0" borderId="2" xfId="0" applyFont="1" applyFill="1" applyBorder="1" applyAlignment="1">
      <alignment horizontal="left" vertical="top" wrapText="1" indent="6"/>
    </xf>
    <xf numFmtId="0" fontId="45" fillId="0" borderId="4" xfId="0" applyFont="1" applyFill="1" applyBorder="1" applyAlignment="1">
      <alignment horizontal="left" vertical="top" wrapText="1" indent="6"/>
    </xf>
    <xf numFmtId="0" fontId="36" fillId="0" borderId="9" xfId="0" applyFont="1" applyFill="1" applyBorder="1" applyAlignment="1">
      <alignment horizontal="left" vertical="top" wrapText="1"/>
    </xf>
    <xf numFmtId="0" fontId="36" fillId="0" borderId="10" xfId="0" applyFont="1" applyFill="1" applyBorder="1" applyAlignment="1">
      <alignment horizontal="left" vertical="top" wrapText="1"/>
    </xf>
    <xf numFmtId="0" fontId="36" fillId="0" borderId="15" xfId="0" applyFont="1" applyFill="1" applyBorder="1" applyAlignment="1">
      <alignment horizontal="left" vertical="top" wrapText="1"/>
    </xf>
    <xf numFmtId="0" fontId="36" fillId="0" borderId="2" xfId="0" applyFont="1" applyFill="1" applyBorder="1" applyAlignment="1">
      <alignment horizontal="left" vertical="top" wrapText="1"/>
    </xf>
    <xf numFmtId="0" fontId="36" fillId="0" borderId="3" xfId="0" applyFont="1" applyFill="1" applyBorder="1" applyAlignment="1">
      <alignment horizontal="left" vertical="top" wrapText="1"/>
    </xf>
    <xf numFmtId="0" fontId="36" fillId="0" borderId="4" xfId="0" applyFont="1" applyFill="1" applyBorder="1" applyAlignment="1">
      <alignment horizontal="left" vertical="top" wrapText="1"/>
    </xf>
    <xf numFmtId="0" fontId="45" fillId="0" borderId="3" xfId="0" applyFont="1" applyFill="1" applyBorder="1" applyAlignment="1">
      <alignment horizontal="left" vertical="top" wrapText="1" indent="4"/>
    </xf>
    <xf numFmtId="0" fontId="45" fillId="0" borderId="2" xfId="0" applyFont="1" applyFill="1" applyBorder="1" applyAlignment="1">
      <alignment horizontal="left" vertical="center" wrapText="1" indent="6"/>
    </xf>
    <xf numFmtId="0" fontId="45" fillId="0" borderId="3" xfId="0" applyFont="1" applyFill="1" applyBorder="1" applyAlignment="1">
      <alignment horizontal="left" vertical="center" wrapText="1" indent="6"/>
    </xf>
    <xf numFmtId="0" fontId="45" fillId="0" borderId="4" xfId="0" applyFont="1" applyFill="1" applyBorder="1" applyAlignment="1">
      <alignment horizontal="left" vertical="center" wrapText="1" indent="6"/>
    </xf>
    <xf numFmtId="0" fontId="44" fillId="0" borderId="3" xfId="0" applyFont="1" applyFill="1" applyBorder="1" applyAlignment="1">
      <alignment horizontal="left" vertical="top" wrapText="1" indent="1"/>
    </xf>
    <xf numFmtId="0" fontId="42" fillId="0" borderId="2" xfId="0" applyFont="1" applyFill="1" applyBorder="1" applyAlignment="1">
      <alignment horizontal="left" vertical="center" wrapText="1" indent="1"/>
    </xf>
    <xf numFmtId="0" fontId="42" fillId="0" borderId="3" xfId="0" applyFont="1" applyFill="1" applyBorder="1" applyAlignment="1">
      <alignment horizontal="left" vertical="center" wrapText="1" indent="1"/>
    </xf>
    <xf numFmtId="0" fontId="42" fillId="0" borderId="4" xfId="0" applyFont="1" applyFill="1" applyBorder="1" applyAlignment="1">
      <alignment horizontal="left" vertical="center" wrapText="1" indent="1"/>
    </xf>
    <xf numFmtId="0" fontId="53" fillId="0" borderId="0" xfId="0" applyFont="1" applyFill="1" applyBorder="1" applyAlignment="1">
      <alignment horizontal="left" vertical="top" wrapText="1" indent="1"/>
    </xf>
    <xf numFmtId="0" fontId="42" fillId="0" borderId="9" xfId="0" applyFont="1" applyFill="1" applyBorder="1" applyAlignment="1">
      <alignment horizontal="left" vertical="center" wrapText="1" indent="9"/>
    </xf>
    <xf numFmtId="0" fontId="42" fillId="0" borderId="10" xfId="0" applyFont="1" applyFill="1" applyBorder="1" applyAlignment="1">
      <alignment horizontal="left" vertical="center" wrapText="1" indent="9"/>
    </xf>
    <xf numFmtId="0" fontId="42" fillId="0" borderId="15" xfId="0" applyFont="1" applyFill="1" applyBorder="1" applyAlignment="1">
      <alignment horizontal="left" vertical="center" wrapText="1" indent="9"/>
    </xf>
    <xf numFmtId="0" fontId="42" fillId="0" borderId="0" xfId="0" applyFont="1" applyFill="1" applyBorder="1" applyAlignment="1">
      <alignment horizontal="left" vertical="top" wrapText="1" indent="10"/>
    </xf>
    <xf numFmtId="0" fontId="57" fillId="0" borderId="0" xfId="0" applyFont="1" applyFill="1" applyBorder="1" applyAlignment="1">
      <alignment horizontal="left" vertical="top" wrapText="1" indent="1"/>
    </xf>
    <xf numFmtId="0" fontId="0" fillId="0" borderId="7" xfId="0" applyFill="1" applyBorder="1" applyAlignment="1">
      <alignment horizontal="left" wrapText="1"/>
    </xf>
    <xf numFmtId="0" fontId="0" fillId="0" borderId="8" xfId="0" applyFill="1" applyBorder="1" applyAlignment="1">
      <alignment horizontal="left" wrapText="1"/>
    </xf>
    <xf numFmtId="0" fontId="55" fillId="0" borderId="0" xfId="0" applyFont="1" applyFill="1" applyBorder="1" applyAlignment="1">
      <alignment horizontal="left" vertical="top" wrapText="1" indent="13"/>
    </xf>
    <xf numFmtId="0" fontId="55" fillId="0" borderId="2" xfId="0" applyFont="1" applyFill="1" applyBorder="1" applyAlignment="1">
      <alignment horizontal="center" vertical="top" wrapText="1"/>
    </xf>
    <xf numFmtId="0" fontId="55" fillId="0" borderId="3" xfId="0" applyFont="1" applyFill="1" applyBorder="1" applyAlignment="1">
      <alignment horizontal="center" vertical="top" wrapText="1"/>
    </xf>
    <xf numFmtId="0" fontId="55" fillId="0" borderId="4" xfId="0" applyFont="1" applyFill="1" applyBorder="1" applyAlignment="1">
      <alignment horizontal="center" vertical="top" wrapText="1"/>
    </xf>
    <xf numFmtId="0" fontId="58" fillId="0" borderId="2" xfId="0" applyFont="1" applyFill="1" applyBorder="1" applyAlignment="1">
      <alignment horizontal="center" vertical="top" wrapText="1"/>
    </xf>
    <xf numFmtId="0" fontId="58" fillId="0" borderId="4" xfId="0" applyFont="1" applyFill="1" applyBorder="1" applyAlignment="1">
      <alignment horizontal="center" vertical="top" wrapText="1"/>
    </xf>
    <xf numFmtId="0" fontId="55" fillId="0" borderId="2" xfId="0" applyFont="1" applyFill="1" applyBorder="1" applyAlignment="1">
      <alignment horizontal="left" wrapText="1" indent="12"/>
    </xf>
    <xf numFmtId="0" fontId="55" fillId="0" borderId="3" xfId="0" applyFont="1" applyFill="1" applyBorder="1" applyAlignment="1">
      <alignment horizontal="left" wrapText="1" indent="12"/>
    </xf>
    <xf numFmtId="0" fontId="57" fillId="0" borderId="2" xfId="0" applyFont="1" applyFill="1" applyBorder="1" applyAlignment="1">
      <alignment horizontal="center" vertical="top" wrapText="1"/>
    </xf>
    <xf numFmtId="0" fontId="57" fillId="0" borderId="4" xfId="0" applyFont="1" applyFill="1" applyBorder="1" applyAlignment="1">
      <alignment horizontal="center" vertical="top" wrapText="1"/>
    </xf>
    <xf numFmtId="0" fontId="58" fillId="0" borderId="2" xfId="0" applyFont="1" applyFill="1" applyBorder="1" applyAlignment="1">
      <alignment horizontal="left" vertical="top" wrapText="1" indent="4"/>
    </xf>
    <xf numFmtId="0" fontId="58" fillId="0" borderId="4" xfId="0" applyFont="1" applyFill="1" applyBorder="1" applyAlignment="1">
      <alignment horizontal="left" vertical="top" wrapText="1" indent="4"/>
    </xf>
    <xf numFmtId="0" fontId="57" fillId="0" borderId="3" xfId="0" applyFont="1" applyFill="1" applyBorder="1" applyAlignment="1">
      <alignment horizontal="center" vertical="top" wrapText="1"/>
    </xf>
    <xf numFmtId="0" fontId="55" fillId="0" borderId="2" xfId="0" applyFont="1" applyFill="1" applyBorder="1" applyAlignment="1">
      <alignment horizontal="left" wrapText="1" indent="17"/>
    </xf>
    <xf numFmtId="0" fontId="55" fillId="0" borderId="3" xfId="0" applyFont="1" applyFill="1" applyBorder="1" applyAlignment="1">
      <alignment horizontal="left" wrapText="1" indent="17"/>
    </xf>
    <xf numFmtId="0" fontId="58" fillId="0" borderId="2" xfId="0" applyFont="1" applyFill="1" applyBorder="1" applyAlignment="1">
      <alignment horizontal="left" vertical="top" wrapText="1"/>
    </xf>
    <xf numFmtId="0" fontId="58" fillId="0" borderId="3" xfId="0" applyFont="1" applyFill="1" applyBorder="1" applyAlignment="1">
      <alignment horizontal="left" vertical="top" wrapText="1"/>
    </xf>
    <xf numFmtId="0" fontId="55" fillId="0" borderId="2" xfId="0" applyFont="1" applyFill="1" applyBorder="1" applyAlignment="1">
      <alignment horizontal="left" vertical="top" wrapText="1" indent="18"/>
    </xf>
    <xf numFmtId="0" fontId="55" fillId="0" borderId="3" xfId="0" applyFont="1" applyFill="1" applyBorder="1" applyAlignment="1">
      <alignment horizontal="left" vertical="top" wrapText="1" indent="18"/>
    </xf>
    <xf numFmtId="0" fontId="0" fillId="0" borderId="0" xfId="0" applyFill="1" applyBorder="1" applyAlignment="1">
      <alignment horizontal="left" vertical="top" wrapText="1" indent="44"/>
    </xf>
    <xf numFmtId="0" fontId="0" fillId="0" borderId="0" xfId="0" applyFill="1" applyBorder="1" applyAlignment="1">
      <alignment horizontal="left" vertical="top" wrapText="1" indent="3"/>
    </xf>
    <xf numFmtId="165" fontId="59" fillId="0" borderId="2" xfId="0" applyNumberFormat="1" applyFont="1" applyFill="1" applyBorder="1" applyAlignment="1">
      <alignment horizontal="left" vertical="top" shrinkToFit="1"/>
    </xf>
    <xf numFmtId="165" fontId="59" fillId="0" borderId="4" xfId="0" applyNumberFormat="1" applyFont="1" applyFill="1" applyBorder="1" applyAlignment="1">
      <alignment horizontal="left" vertical="top" shrinkToFit="1"/>
    </xf>
    <xf numFmtId="0" fontId="57" fillId="0" borderId="8" xfId="0" applyFont="1" applyFill="1" applyBorder="1" applyAlignment="1">
      <alignment horizontal="left" vertical="top" wrapText="1" indent="8"/>
    </xf>
    <xf numFmtId="0" fontId="57" fillId="0" borderId="5" xfId="0" applyFont="1" applyFill="1" applyBorder="1" applyAlignment="1">
      <alignment horizontal="left" vertical="top" wrapText="1" indent="8"/>
    </xf>
    <xf numFmtId="0" fontId="57" fillId="0" borderId="10" xfId="0" applyFont="1" applyFill="1" applyBorder="1" applyAlignment="1">
      <alignment horizontal="left" vertical="top" wrapText="1" indent="3"/>
    </xf>
    <xf numFmtId="0" fontId="57" fillId="0" borderId="15" xfId="0" applyFont="1" applyFill="1" applyBorder="1" applyAlignment="1">
      <alignment horizontal="left" vertical="top" wrapText="1" indent="3"/>
    </xf>
    <xf numFmtId="0" fontId="0" fillId="0" borderId="10" xfId="0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top" wrapText="1" indent="9"/>
    </xf>
    <xf numFmtId="0" fontId="49" fillId="0" borderId="2" xfId="0" applyFont="1" applyFill="1" applyBorder="1" applyAlignment="1">
      <alignment horizontal="left" vertical="center" wrapText="1" indent="3"/>
    </xf>
    <xf numFmtId="0" fontId="49" fillId="0" borderId="3" xfId="0" applyFont="1" applyFill="1" applyBorder="1" applyAlignment="1">
      <alignment horizontal="left" vertical="center" wrapText="1" indent="3"/>
    </xf>
    <xf numFmtId="0" fontId="49" fillId="0" borderId="4" xfId="0" applyFont="1" applyFill="1" applyBorder="1" applyAlignment="1">
      <alignment horizontal="left" vertical="center" wrapText="1" indent="3"/>
    </xf>
    <xf numFmtId="0" fontId="16" fillId="0" borderId="2" xfId="0" applyFont="1" applyFill="1" applyBorder="1" applyAlignment="1">
      <alignment horizontal="left" vertical="top" wrapText="1" indent="3"/>
    </xf>
    <xf numFmtId="0" fontId="16" fillId="0" borderId="4" xfId="0" applyFont="1" applyFill="1" applyBorder="1" applyAlignment="1">
      <alignment horizontal="left" vertical="top" wrapText="1" indent="3"/>
    </xf>
    <xf numFmtId="0" fontId="38" fillId="0" borderId="2" xfId="0" applyFont="1" applyFill="1" applyBorder="1" applyAlignment="1">
      <alignment horizontal="left" vertical="top" wrapText="1" indent="11"/>
    </xf>
    <xf numFmtId="0" fontId="38" fillId="0" borderId="3" xfId="0" applyFont="1" applyFill="1" applyBorder="1" applyAlignment="1">
      <alignment horizontal="left" vertical="top" wrapText="1" indent="11"/>
    </xf>
    <xf numFmtId="0" fontId="38" fillId="0" borderId="4" xfId="0" applyFont="1" applyFill="1" applyBorder="1" applyAlignment="1">
      <alignment horizontal="left" vertical="top" wrapText="1" indent="11"/>
    </xf>
    <xf numFmtId="0" fontId="49" fillId="0" borderId="2" xfId="0" applyFont="1" applyFill="1" applyBorder="1" applyAlignment="1">
      <alignment horizontal="left" vertical="center" wrapText="1" indent="4"/>
    </xf>
    <xf numFmtId="0" fontId="49" fillId="0" borderId="3" xfId="0" applyFont="1" applyFill="1" applyBorder="1" applyAlignment="1">
      <alignment horizontal="left" vertical="center" wrapText="1" indent="4"/>
    </xf>
    <xf numFmtId="0" fontId="49" fillId="0" borderId="4" xfId="0" applyFont="1" applyFill="1" applyBorder="1" applyAlignment="1">
      <alignment horizontal="left" vertical="center" wrapText="1" indent="4"/>
    </xf>
    <xf numFmtId="0" fontId="49" fillId="0" borderId="2" xfId="0" applyFont="1" applyFill="1" applyBorder="1" applyAlignment="1">
      <alignment horizontal="left" vertical="center" wrapText="1" indent="5"/>
    </xf>
    <xf numFmtId="0" fontId="49" fillId="0" borderId="3" xfId="0" applyFont="1" applyFill="1" applyBorder="1" applyAlignment="1">
      <alignment horizontal="left" vertical="center" wrapText="1" indent="5"/>
    </xf>
    <xf numFmtId="0" fontId="49" fillId="0" borderId="4" xfId="0" applyFont="1" applyFill="1" applyBorder="1" applyAlignment="1">
      <alignment horizontal="left" vertical="center" wrapText="1" indent="5"/>
    </xf>
    <xf numFmtId="0" fontId="36" fillId="0" borderId="0" xfId="0" applyFont="1" applyFill="1" applyBorder="1" applyAlignment="1">
      <alignment horizontal="left" vertical="top" wrapText="1" indent="10"/>
    </xf>
    <xf numFmtId="0" fontId="38" fillId="0" borderId="2" xfId="0" applyFont="1" applyFill="1" applyBorder="1" applyAlignment="1">
      <alignment horizontal="left" vertical="top" wrapText="1" indent="12"/>
    </xf>
    <xf numFmtId="0" fontId="38" fillId="0" borderId="3" xfId="0" applyFont="1" applyFill="1" applyBorder="1" applyAlignment="1">
      <alignment horizontal="left" vertical="top" wrapText="1" indent="12"/>
    </xf>
    <xf numFmtId="0" fontId="38" fillId="0" borderId="4" xfId="0" applyFont="1" applyFill="1" applyBorder="1" applyAlignment="1">
      <alignment horizontal="left" vertical="top" wrapText="1" indent="12"/>
    </xf>
    <xf numFmtId="0" fontId="51" fillId="0" borderId="9" xfId="0" applyFont="1" applyFill="1" applyBorder="1" applyAlignment="1">
      <alignment horizontal="right" vertical="top" wrapText="1" indent="2"/>
    </xf>
    <xf numFmtId="0" fontId="51" fillId="0" borderId="10" xfId="0" applyFont="1" applyFill="1" applyBorder="1" applyAlignment="1">
      <alignment horizontal="right" vertical="top" wrapText="1" indent="2"/>
    </xf>
    <xf numFmtId="0" fontId="51" fillId="0" borderId="15" xfId="0" applyFont="1" applyFill="1" applyBorder="1" applyAlignment="1">
      <alignment horizontal="right" vertical="top" wrapText="1" indent="2"/>
    </xf>
    <xf numFmtId="0" fontId="51" fillId="0" borderId="7" xfId="0" applyFont="1" applyFill="1" applyBorder="1" applyAlignment="1">
      <alignment horizontal="right" vertical="top" wrapText="1" indent="1"/>
    </xf>
    <xf numFmtId="0" fontId="51" fillId="0" borderId="8" xfId="0" applyFont="1" applyFill="1" applyBorder="1" applyAlignment="1">
      <alignment horizontal="right" vertical="top" wrapText="1" indent="1"/>
    </xf>
    <xf numFmtId="0" fontId="51" fillId="0" borderId="5" xfId="0" applyFont="1" applyFill="1" applyBorder="1" applyAlignment="1">
      <alignment horizontal="right" vertical="top" wrapText="1" indent="1"/>
    </xf>
    <xf numFmtId="0" fontId="50" fillId="0" borderId="9" xfId="0" applyFont="1" applyFill="1" applyBorder="1" applyAlignment="1">
      <alignment horizontal="left" vertical="top" wrapText="1" indent="11"/>
    </xf>
    <xf numFmtId="0" fontId="50" fillId="0" borderId="10" xfId="0" applyFont="1" applyFill="1" applyBorder="1" applyAlignment="1">
      <alignment horizontal="left" vertical="top" wrapText="1" indent="11"/>
    </xf>
    <xf numFmtId="0" fontId="50" fillId="0" borderId="15" xfId="0" applyFont="1" applyFill="1" applyBorder="1" applyAlignment="1">
      <alignment horizontal="left" vertical="top" wrapText="1" indent="11"/>
    </xf>
    <xf numFmtId="0" fontId="51" fillId="0" borderId="2" xfId="0" applyFont="1" applyFill="1" applyBorder="1" applyAlignment="1">
      <alignment horizontal="left" vertical="top" wrapText="1" indent="9"/>
    </xf>
    <xf numFmtId="0" fontId="51" fillId="0" borderId="3" xfId="0" applyFont="1" applyFill="1" applyBorder="1" applyAlignment="1">
      <alignment horizontal="left" vertical="top" wrapText="1" indent="9"/>
    </xf>
    <xf numFmtId="0" fontId="51" fillId="0" borderId="4" xfId="0" applyFont="1" applyFill="1" applyBorder="1" applyAlignment="1">
      <alignment horizontal="left" vertical="top" wrapText="1" indent="9"/>
    </xf>
    <xf numFmtId="0" fontId="50" fillId="0" borderId="2" xfId="0" applyFont="1" applyFill="1" applyBorder="1" applyAlignment="1">
      <alignment horizontal="center" vertical="center" wrapText="1"/>
    </xf>
    <xf numFmtId="0" fontId="50" fillId="0" borderId="3" xfId="0" applyFont="1" applyFill="1" applyBorder="1" applyAlignment="1">
      <alignment horizontal="center" vertical="center" wrapText="1"/>
    </xf>
    <xf numFmtId="0" fontId="50" fillId="0" borderId="4" xfId="0" applyFont="1" applyFill="1" applyBorder="1" applyAlignment="1">
      <alignment horizontal="center" vertical="center" wrapText="1"/>
    </xf>
    <xf numFmtId="0" fontId="36" fillId="0" borderId="9" xfId="0" applyFont="1" applyFill="1" applyBorder="1" applyAlignment="1">
      <alignment horizontal="left" vertical="top" wrapText="1" indent="11"/>
    </xf>
    <xf numFmtId="0" fontId="36" fillId="0" borderId="10" xfId="0" applyFont="1" applyFill="1" applyBorder="1" applyAlignment="1">
      <alignment horizontal="left" vertical="top" wrapText="1" indent="11"/>
    </xf>
    <xf numFmtId="0" fontId="36" fillId="0" borderId="15" xfId="0" applyFont="1" applyFill="1" applyBorder="1" applyAlignment="1">
      <alignment horizontal="left" vertical="top" wrapText="1" indent="11"/>
    </xf>
    <xf numFmtId="0" fontId="51" fillId="0" borderId="9" xfId="0" applyFont="1" applyFill="1" applyBorder="1" applyAlignment="1">
      <alignment horizontal="right" vertical="top" wrapText="1" indent="3"/>
    </xf>
    <xf numFmtId="0" fontId="51" fillId="0" borderId="10" xfId="0" applyFont="1" applyFill="1" applyBorder="1" applyAlignment="1">
      <alignment horizontal="right" vertical="top" wrapText="1" indent="3"/>
    </xf>
    <xf numFmtId="0" fontId="51" fillId="0" borderId="15" xfId="0" applyFont="1" applyFill="1" applyBorder="1" applyAlignment="1">
      <alignment horizontal="right" vertical="top" wrapText="1" indent="3"/>
    </xf>
    <xf numFmtId="0" fontId="38" fillId="0" borderId="7" xfId="0" applyFont="1" applyFill="1" applyBorder="1" applyAlignment="1">
      <alignment horizontal="right" vertical="top" wrapText="1" indent="3"/>
    </xf>
    <xf numFmtId="0" fontId="38" fillId="0" borderId="8" xfId="0" applyFont="1" applyFill="1" applyBorder="1" applyAlignment="1">
      <alignment horizontal="right" vertical="top" wrapText="1" indent="3"/>
    </xf>
    <xf numFmtId="0" fontId="38" fillId="0" borderId="5" xfId="0" applyFont="1" applyFill="1" applyBorder="1" applyAlignment="1">
      <alignment horizontal="right" vertical="top" wrapText="1" indent="3"/>
    </xf>
    <xf numFmtId="0" fontId="51" fillId="0" borderId="7" xfId="0" applyFont="1" applyFill="1" applyBorder="1" applyAlignment="1">
      <alignment horizontal="right" vertical="top" wrapText="1" indent="3"/>
    </xf>
    <xf numFmtId="0" fontId="51" fillId="0" borderId="8" xfId="0" applyFont="1" applyFill="1" applyBorder="1" applyAlignment="1">
      <alignment horizontal="right" vertical="top" wrapText="1" indent="3"/>
    </xf>
    <xf numFmtId="0" fontId="51" fillId="0" borderId="5" xfId="0" applyFont="1" applyFill="1" applyBorder="1" applyAlignment="1">
      <alignment horizontal="right" vertical="top" wrapText="1" indent="3"/>
    </xf>
    <xf numFmtId="0" fontId="51" fillId="0" borderId="9" xfId="0" applyFont="1" applyFill="1" applyBorder="1" applyAlignment="1">
      <alignment horizontal="right" vertical="top" wrapText="1" indent="4"/>
    </xf>
    <xf numFmtId="0" fontId="51" fillId="0" borderId="10" xfId="0" applyFont="1" applyFill="1" applyBorder="1" applyAlignment="1">
      <alignment horizontal="right" vertical="top" wrapText="1" indent="4"/>
    </xf>
    <xf numFmtId="0" fontId="51" fillId="0" borderId="15" xfId="0" applyFont="1" applyFill="1" applyBorder="1" applyAlignment="1">
      <alignment horizontal="right" vertical="top" wrapText="1" indent="4"/>
    </xf>
    <xf numFmtId="0" fontId="50" fillId="0" borderId="9" xfId="0" applyFont="1" applyFill="1" applyBorder="1" applyAlignment="1">
      <alignment horizontal="left" vertical="center" wrapText="1" indent="8"/>
    </xf>
    <xf numFmtId="0" fontId="50" fillId="0" borderId="10" xfId="0" applyFont="1" applyFill="1" applyBorder="1" applyAlignment="1">
      <alignment horizontal="left" vertical="center" wrapText="1" indent="8"/>
    </xf>
    <xf numFmtId="0" fontId="50" fillId="0" borderId="15" xfId="0" applyFont="1" applyFill="1" applyBorder="1" applyAlignment="1">
      <alignment horizontal="left" vertical="center" wrapText="1" indent="8"/>
    </xf>
    <xf numFmtId="0" fontId="36" fillId="0" borderId="9" xfId="0" applyFont="1" applyFill="1" applyBorder="1" applyAlignment="1">
      <alignment horizontal="left" vertical="top" wrapText="1" indent="12"/>
    </xf>
    <xf numFmtId="0" fontId="36" fillId="0" borderId="10" xfId="0" applyFont="1" applyFill="1" applyBorder="1" applyAlignment="1">
      <alignment horizontal="left" vertical="top" wrapText="1" indent="12"/>
    </xf>
    <xf numFmtId="0" fontId="36" fillId="0" borderId="15" xfId="0" applyFont="1" applyFill="1" applyBorder="1" applyAlignment="1">
      <alignment horizontal="left" vertical="top" wrapText="1" indent="12"/>
    </xf>
    <xf numFmtId="0" fontId="51" fillId="0" borderId="2" xfId="0" applyFont="1" applyFill="1" applyBorder="1" applyAlignment="1">
      <alignment horizontal="left" vertical="top" wrapText="1"/>
    </xf>
    <xf numFmtId="0" fontId="51" fillId="0" borderId="3" xfId="0" applyFont="1" applyFill="1" applyBorder="1" applyAlignment="1">
      <alignment horizontal="left" vertical="top" wrapText="1"/>
    </xf>
    <xf numFmtId="0" fontId="51" fillId="0" borderId="4" xfId="0" applyFont="1" applyFill="1" applyBorder="1" applyAlignment="1">
      <alignment horizontal="left" vertical="top" wrapText="1"/>
    </xf>
    <xf numFmtId="0" fontId="38" fillId="0" borderId="2" xfId="0" applyFont="1" applyFill="1" applyBorder="1" applyAlignment="1">
      <alignment horizontal="left" vertical="top" wrapText="1" indent="7"/>
    </xf>
    <xf numFmtId="0" fontId="38" fillId="0" borderId="3" xfId="0" applyFont="1" applyFill="1" applyBorder="1" applyAlignment="1">
      <alignment horizontal="left" vertical="top" wrapText="1" indent="7"/>
    </xf>
    <xf numFmtId="0" fontId="38" fillId="0" borderId="4" xfId="0" applyFont="1" applyFill="1" applyBorder="1" applyAlignment="1">
      <alignment horizontal="left" vertical="top" wrapText="1" indent="7"/>
    </xf>
    <xf numFmtId="0" fontId="51" fillId="0" borderId="2" xfId="0" applyFont="1" applyFill="1" applyBorder="1" applyAlignment="1">
      <alignment horizontal="left" vertical="top" wrapText="1" indent="6"/>
    </xf>
    <xf numFmtId="0" fontId="51" fillId="0" borderId="3" xfId="0" applyFont="1" applyFill="1" applyBorder="1" applyAlignment="1">
      <alignment horizontal="left" vertical="top" wrapText="1" indent="6"/>
    </xf>
    <xf numFmtId="0" fontId="51" fillId="0" borderId="4" xfId="0" applyFont="1" applyFill="1" applyBorder="1" applyAlignment="1">
      <alignment horizontal="left" vertical="top" wrapText="1" indent="6"/>
    </xf>
    <xf numFmtId="0" fontId="60" fillId="0" borderId="2" xfId="0" applyFont="1" applyFill="1" applyBorder="1" applyAlignment="1">
      <alignment horizontal="left" vertical="top" wrapText="1"/>
    </xf>
    <xf numFmtId="0" fontId="60" fillId="0" borderId="4" xfId="0" applyFont="1" applyFill="1" applyBorder="1" applyAlignment="1">
      <alignment horizontal="left" vertical="top" wrapText="1"/>
    </xf>
    <xf numFmtId="0" fontId="42" fillId="0" borderId="9" xfId="0" applyFont="1" applyFill="1" applyBorder="1" applyAlignment="1">
      <alignment horizontal="left" vertical="center" wrapText="1" indent="13"/>
    </xf>
    <xf numFmtId="0" fontId="42" fillId="0" borderId="10" xfId="0" applyFont="1" applyFill="1" applyBorder="1" applyAlignment="1">
      <alignment horizontal="left" vertical="center" wrapText="1" indent="13"/>
    </xf>
    <xf numFmtId="0" fontId="42" fillId="0" borderId="15" xfId="0" applyFont="1" applyFill="1" applyBorder="1" applyAlignment="1">
      <alignment horizontal="left" vertical="center" wrapText="1" indent="13"/>
    </xf>
    <xf numFmtId="0" fontId="44" fillId="0" borderId="2" xfId="0" applyFont="1" applyFill="1" applyBorder="1" applyAlignment="1">
      <alignment horizontal="left" vertical="top" wrapText="1" indent="4"/>
    </xf>
    <xf numFmtId="0" fontId="44" fillId="0" borderId="3" xfId="0" applyFont="1" applyFill="1" applyBorder="1" applyAlignment="1">
      <alignment horizontal="left" vertical="top" wrapText="1" indent="4"/>
    </xf>
    <xf numFmtId="0" fontId="44" fillId="0" borderId="4" xfId="0" applyFont="1" applyFill="1" applyBorder="1" applyAlignment="1">
      <alignment horizontal="left" vertical="top" wrapText="1" indent="4"/>
    </xf>
    <xf numFmtId="0" fontId="42" fillId="0" borderId="2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 wrapText="1"/>
    </xf>
    <xf numFmtId="0" fontId="42" fillId="0" borderId="4" xfId="0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left" vertical="top" wrapText="1" indent="7"/>
    </xf>
    <xf numFmtId="0" fontId="50" fillId="0" borderId="10" xfId="0" applyFont="1" applyFill="1" applyBorder="1" applyAlignment="1">
      <alignment horizontal="left" vertical="top" wrapText="1" indent="7"/>
    </xf>
    <xf numFmtId="0" fontId="50" fillId="0" borderId="15" xfId="0" applyFont="1" applyFill="1" applyBorder="1" applyAlignment="1">
      <alignment horizontal="left" vertical="top" wrapText="1" indent="7"/>
    </xf>
    <xf numFmtId="0" fontId="48" fillId="0" borderId="2" xfId="0" applyFont="1" applyFill="1" applyBorder="1" applyAlignment="1">
      <alignment horizontal="center" vertical="top" wrapText="1"/>
    </xf>
    <xf numFmtId="0" fontId="48" fillId="0" borderId="4" xfId="0" applyFont="1" applyFill="1" applyBorder="1" applyAlignment="1">
      <alignment horizontal="center" vertical="top" wrapText="1"/>
    </xf>
    <xf numFmtId="165" fontId="52" fillId="0" borderId="2" xfId="0" applyNumberFormat="1" applyFont="1" applyFill="1" applyBorder="1" applyAlignment="1">
      <alignment horizontal="left" vertical="center" shrinkToFit="1"/>
    </xf>
    <xf numFmtId="165" fontId="52" fillId="0" borderId="4" xfId="0" applyNumberFormat="1" applyFont="1" applyFill="1" applyBorder="1" applyAlignment="1">
      <alignment horizontal="left" vertical="center" shrinkToFit="1"/>
    </xf>
    <xf numFmtId="0" fontId="48" fillId="0" borderId="2" xfId="0" applyFont="1" applyFill="1" applyBorder="1" applyAlignment="1">
      <alignment horizontal="left" vertical="top" wrapText="1" indent="6"/>
    </xf>
    <xf numFmtId="0" fontId="48" fillId="0" borderId="4" xfId="0" applyFont="1" applyFill="1" applyBorder="1" applyAlignment="1">
      <alignment horizontal="left" vertical="top" wrapText="1" indent="6"/>
    </xf>
    <xf numFmtId="0" fontId="48" fillId="0" borderId="2" xfId="0" applyFont="1" applyFill="1" applyBorder="1" applyAlignment="1">
      <alignment horizontal="left" vertical="top" wrapText="1" indent="3"/>
    </xf>
    <xf numFmtId="0" fontId="48" fillId="0" borderId="4" xfId="0" applyFont="1" applyFill="1" applyBorder="1" applyAlignment="1">
      <alignment horizontal="left" vertical="top" wrapText="1" indent="3"/>
    </xf>
    <xf numFmtId="0" fontId="48" fillId="0" borderId="2" xfId="0" applyFont="1" applyFill="1" applyBorder="1" applyAlignment="1">
      <alignment horizontal="left" vertical="center" wrapText="1" indent="2"/>
    </xf>
    <xf numFmtId="0" fontId="48" fillId="0" borderId="4" xfId="0" applyFont="1" applyFill="1" applyBorder="1" applyAlignment="1">
      <alignment horizontal="left" vertical="center" wrapText="1" indent="2"/>
    </xf>
    <xf numFmtId="0" fontId="51" fillId="0" borderId="2" xfId="0" applyFont="1" applyFill="1" applyBorder="1" applyAlignment="1">
      <alignment horizontal="left" vertical="top" wrapText="1" indent="5"/>
    </xf>
    <xf numFmtId="0" fontId="51" fillId="0" borderId="3" xfId="0" applyFont="1" applyFill="1" applyBorder="1" applyAlignment="1">
      <alignment horizontal="left" vertical="top" wrapText="1" indent="5"/>
    </xf>
    <xf numFmtId="0" fontId="51" fillId="0" borderId="4" xfId="0" applyFont="1" applyFill="1" applyBorder="1" applyAlignment="1">
      <alignment horizontal="left" vertical="top" wrapText="1" indent="5"/>
    </xf>
    <xf numFmtId="0" fontId="51" fillId="0" borderId="2" xfId="0" applyFont="1" applyFill="1" applyBorder="1" applyAlignment="1">
      <alignment horizontal="left" vertical="top" wrapText="1" indent="4"/>
    </xf>
    <xf numFmtId="0" fontId="51" fillId="0" borderId="3" xfId="0" applyFont="1" applyFill="1" applyBorder="1" applyAlignment="1">
      <alignment horizontal="left" vertical="top" wrapText="1" indent="4"/>
    </xf>
    <xf numFmtId="0" fontId="51" fillId="0" borderId="4" xfId="0" applyFont="1" applyFill="1" applyBorder="1" applyAlignment="1">
      <alignment horizontal="left" vertical="top" wrapText="1" indent="4"/>
    </xf>
    <xf numFmtId="0" fontId="51" fillId="0" borderId="2" xfId="0" applyFont="1" applyFill="1" applyBorder="1" applyAlignment="1">
      <alignment horizontal="left" vertical="top" wrapText="1" indent="8"/>
    </xf>
    <xf numFmtId="0" fontId="51" fillId="0" borderId="3" xfId="0" applyFont="1" applyFill="1" applyBorder="1" applyAlignment="1">
      <alignment horizontal="left" vertical="top" wrapText="1" indent="8"/>
    </xf>
    <xf numFmtId="0" fontId="51" fillId="0" borderId="4" xfId="0" applyFont="1" applyFill="1" applyBorder="1" applyAlignment="1">
      <alignment horizontal="left" vertical="top" wrapText="1" indent="8"/>
    </xf>
    <xf numFmtId="0" fontId="51" fillId="0" borderId="2" xfId="0" applyFont="1" applyFill="1" applyBorder="1" applyAlignment="1">
      <alignment horizontal="left" vertical="top" wrapText="1" indent="7"/>
    </xf>
    <xf numFmtId="0" fontId="51" fillId="0" borderId="3" xfId="0" applyFont="1" applyFill="1" applyBorder="1" applyAlignment="1">
      <alignment horizontal="left" vertical="top" wrapText="1" indent="7"/>
    </xf>
    <xf numFmtId="0" fontId="51" fillId="0" borderId="4" xfId="0" applyFont="1" applyFill="1" applyBorder="1" applyAlignment="1">
      <alignment horizontal="left" vertical="top" wrapText="1" indent="7"/>
    </xf>
    <xf numFmtId="0" fontId="51" fillId="0" borderId="2" xfId="0" applyFont="1" applyFill="1" applyBorder="1" applyAlignment="1">
      <alignment horizontal="left" vertical="top" wrapText="1" indent="1"/>
    </xf>
    <xf numFmtId="0" fontId="51" fillId="0" borderId="3" xfId="0" applyFont="1" applyFill="1" applyBorder="1" applyAlignment="1">
      <alignment horizontal="left" vertical="top" wrapText="1" indent="1"/>
    </xf>
    <xf numFmtId="0" fontId="51" fillId="0" borderId="4" xfId="0" applyFont="1" applyFill="1" applyBorder="1" applyAlignment="1">
      <alignment horizontal="left" vertical="top" wrapText="1" inden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center" wrapText="1"/>
    </xf>
    <xf numFmtId="0" fontId="51" fillId="0" borderId="5" xfId="0" applyFont="1" applyFill="1" applyBorder="1" applyAlignment="1">
      <alignment horizontal="left" vertical="top" wrapText="1"/>
    </xf>
    <xf numFmtId="0" fontId="51" fillId="0" borderId="15" xfId="0" applyFont="1" applyFill="1" applyBorder="1" applyAlignment="1">
      <alignment horizontal="left" vertical="top" wrapText="1"/>
    </xf>
    <xf numFmtId="0" fontId="48" fillId="0" borderId="3" xfId="0" applyFont="1" applyFill="1" applyBorder="1" applyAlignment="1">
      <alignment horizontal="left" vertical="top" wrapText="1"/>
    </xf>
    <xf numFmtId="0" fontId="50" fillId="0" borderId="8" xfId="0" applyFont="1" applyFill="1" applyBorder="1" applyAlignment="1">
      <alignment horizontal="left" vertical="center" wrapText="1" indent="2"/>
    </xf>
    <xf numFmtId="0" fontId="50" fillId="0" borderId="10" xfId="0" applyFont="1" applyFill="1" applyBorder="1" applyAlignment="1">
      <alignment horizontal="left" vertical="center" wrapText="1" indent="2"/>
    </xf>
    <xf numFmtId="164" fontId="52" fillId="0" borderId="2" xfId="0" applyNumberFormat="1" applyFont="1" applyFill="1" applyBorder="1" applyAlignment="1">
      <alignment horizontal="left" vertical="top" shrinkToFit="1"/>
    </xf>
    <xf numFmtId="164" fontId="52" fillId="0" borderId="4" xfId="0" applyNumberFormat="1" applyFont="1" applyFill="1" applyBorder="1" applyAlignment="1">
      <alignment horizontal="left" vertical="top" shrinkToFi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 indent="3"/>
    </xf>
    <xf numFmtId="0" fontId="16" fillId="0" borderId="4" xfId="0" applyFont="1" applyFill="1" applyBorder="1" applyAlignment="1">
      <alignment horizontal="left" vertical="center" wrapText="1" indent="3"/>
    </xf>
    <xf numFmtId="0" fontId="61" fillId="0" borderId="2" xfId="0" applyFont="1" applyFill="1" applyBorder="1" applyAlignment="1">
      <alignment horizontal="left" vertical="top" wrapText="1"/>
    </xf>
    <xf numFmtId="0" fontId="61" fillId="0" borderId="4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left" vertical="center" wrapText="1" indent="10"/>
    </xf>
    <xf numFmtId="0" fontId="50" fillId="0" borderId="10" xfId="0" applyFont="1" applyFill="1" applyBorder="1" applyAlignment="1">
      <alignment horizontal="left" vertical="center" wrapText="1" indent="10"/>
    </xf>
    <xf numFmtId="0" fontId="50" fillId="0" borderId="15" xfId="0" applyFont="1" applyFill="1" applyBorder="1" applyAlignment="1">
      <alignment horizontal="left" vertical="center" wrapText="1" indent="10"/>
    </xf>
    <xf numFmtId="0" fontId="50" fillId="0" borderId="2" xfId="0" applyFont="1" applyFill="1" applyBorder="1" applyAlignment="1">
      <alignment horizontal="left" vertical="top" wrapText="1" indent="11"/>
    </xf>
    <xf numFmtId="0" fontId="50" fillId="0" borderId="3" xfId="0" applyFont="1" applyFill="1" applyBorder="1" applyAlignment="1">
      <alignment horizontal="left" vertical="top" wrapText="1" indent="11"/>
    </xf>
    <xf numFmtId="0" fontId="50" fillId="0" borderId="4" xfId="0" applyFont="1" applyFill="1" applyBorder="1" applyAlignment="1">
      <alignment horizontal="left" vertical="top" wrapText="1" indent="11"/>
    </xf>
    <xf numFmtId="0" fontId="42" fillId="0" borderId="2" xfId="0" applyFont="1" applyFill="1" applyBorder="1" applyAlignment="1">
      <alignment horizontal="left" vertical="center" wrapText="1" indent="5"/>
    </xf>
    <xf numFmtId="0" fontId="42" fillId="0" borderId="3" xfId="0" applyFont="1" applyFill="1" applyBorder="1" applyAlignment="1">
      <alignment horizontal="left" vertical="center" wrapText="1" indent="5"/>
    </xf>
    <xf numFmtId="0" fontId="42" fillId="0" borderId="4" xfId="0" applyFont="1" applyFill="1" applyBorder="1" applyAlignment="1">
      <alignment horizontal="left" vertical="center" wrapText="1" indent="5"/>
    </xf>
    <xf numFmtId="0" fontId="38" fillId="0" borderId="2" xfId="0" applyFont="1" applyFill="1" applyBorder="1" applyAlignment="1">
      <alignment horizontal="left" vertical="top" wrapText="1" indent="5"/>
    </xf>
    <xf numFmtId="0" fontId="38" fillId="0" borderId="3" xfId="0" applyFont="1" applyFill="1" applyBorder="1" applyAlignment="1">
      <alignment horizontal="left" vertical="top" wrapText="1" indent="5"/>
    </xf>
    <xf numFmtId="0" fontId="38" fillId="0" borderId="4" xfId="0" applyFont="1" applyFill="1" applyBorder="1" applyAlignment="1">
      <alignment horizontal="left" vertical="top" wrapText="1" indent="5"/>
    </xf>
    <xf numFmtId="0" fontId="50" fillId="0" borderId="2" xfId="0" applyFont="1" applyFill="1" applyBorder="1" applyAlignment="1">
      <alignment horizontal="left" vertical="top" wrapText="1" indent="10"/>
    </xf>
    <xf numFmtId="0" fontId="50" fillId="0" borderId="3" xfId="0" applyFont="1" applyFill="1" applyBorder="1" applyAlignment="1">
      <alignment horizontal="left" vertical="top" wrapText="1" indent="10"/>
    </xf>
    <xf numFmtId="0" fontId="50" fillId="0" borderId="4" xfId="0" applyFont="1" applyFill="1" applyBorder="1" applyAlignment="1">
      <alignment horizontal="left" vertical="top" wrapText="1" indent="10"/>
    </xf>
    <xf numFmtId="0" fontId="50" fillId="0" borderId="9" xfId="0" applyFont="1" applyFill="1" applyBorder="1" applyAlignment="1">
      <alignment horizontal="left" vertical="top" wrapText="1" indent="10"/>
    </xf>
    <xf numFmtId="0" fontId="50" fillId="0" borderId="10" xfId="0" applyFont="1" applyFill="1" applyBorder="1" applyAlignment="1">
      <alignment horizontal="left" vertical="top" wrapText="1" indent="10"/>
    </xf>
    <xf numFmtId="0" fontId="50" fillId="0" borderId="15" xfId="0" applyFont="1" applyFill="1" applyBorder="1" applyAlignment="1">
      <alignment horizontal="left" vertical="top" wrapText="1" indent="10"/>
    </xf>
    <xf numFmtId="0" fontId="0" fillId="0" borderId="7" xfId="0" applyFill="1" applyBorder="1" applyAlignment="1">
      <alignment horizontal="left" vertical="top" wrapText="1"/>
    </xf>
    <xf numFmtId="0" fontId="0" fillId="0" borderId="12" xfId="0" applyFill="1" applyBorder="1" applyAlignment="1">
      <alignment horizontal="left" vertical="top" wrapText="1"/>
    </xf>
    <xf numFmtId="0" fontId="0" fillId="0" borderId="9" xfId="0" applyFill="1" applyBorder="1" applyAlignment="1">
      <alignment horizontal="left" vertical="top" wrapText="1"/>
    </xf>
    <xf numFmtId="0" fontId="39" fillId="0" borderId="8" xfId="0" applyFont="1" applyFill="1" applyBorder="1" applyAlignment="1">
      <alignment horizontal="left" vertical="center" wrapText="1"/>
    </xf>
    <xf numFmtId="0" fontId="39" fillId="0" borderId="5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top" wrapText="1" indent="1"/>
    </xf>
    <xf numFmtId="0" fontId="0" fillId="0" borderId="3" xfId="0" applyFill="1" applyBorder="1" applyAlignment="1">
      <alignment horizontal="left" vertical="top" wrapText="1" indent="1"/>
    </xf>
    <xf numFmtId="0" fontId="0" fillId="0" borderId="4" xfId="0" applyFill="1" applyBorder="1" applyAlignment="1">
      <alignment horizontal="left" vertical="top" wrapText="1" indent="1"/>
    </xf>
    <xf numFmtId="0" fontId="0" fillId="0" borderId="8" xfId="0" applyFill="1" applyBorder="1" applyAlignment="1">
      <alignment horizontal="left" vertical="center" wrapText="1" indent="5"/>
    </xf>
    <xf numFmtId="0" fontId="0" fillId="0" borderId="10" xfId="0" applyFill="1" applyBorder="1" applyAlignment="1">
      <alignment horizontal="left" vertical="center" wrapText="1" indent="5"/>
    </xf>
    <xf numFmtId="0" fontId="0" fillId="0" borderId="8" xfId="0" applyFill="1" applyBorder="1" applyAlignment="1">
      <alignment horizontal="left" vertical="center" wrapText="1" indent="3"/>
    </xf>
    <xf numFmtId="0" fontId="0" fillId="0" borderId="10" xfId="0" applyFill="1" applyBorder="1" applyAlignment="1">
      <alignment horizontal="left" vertical="center" wrapText="1" indent="3"/>
    </xf>
    <xf numFmtId="164" fontId="46" fillId="0" borderId="2" xfId="0" applyNumberFormat="1" applyFont="1" applyFill="1" applyBorder="1" applyAlignment="1">
      <alignment horizontal="left" vertical="top" shrinkToFit="1"/>
    </xf>
    <xf numFmtId="164" fontId="46" fillId="0" borderId="4" xfId="0" applyNumberFormat="1" applyFont="1" applyFill="1" applyBorder="1" applyAlignment="1">
      <alignment horizontal="left" vertical="top" shrinkToFit="1"/>
    </xf>
    <xf numFmtId="0" fontId="42" fillId="0" borderId="2" xfId="0" applyFont="1" applyFill="1" applyBorder="1" applyAlignment="1">
      <alignment horizontal="left" vertical="top" wrapText="1" indent="13"/>
    </xf>
    <xf numFmtId="0" fontId="42" fillId="0" borderId="3" xfId="0" applyFont="1" applyFill="1" applyBorder="1" applyAlignment="1">
      <alignment horizontal="left" vertical="top" wrapText="1" indent="13"/>
    </xf>
    <xf numFmtId="0" fontId="42" fillId="0" borderId="4" xfId="0" applyFont="1" applyFill="1" applyBorder="1" applyAlignment="1">
      <alignment horizontal="left" vertical="top" wrapText="1" indent="13"/>
    </xf>
    <xf numFmtId="0" fontId="16" fillId="0" borderId="2" xfId="0" applyFont="1" applyFill="1" applyBorder="1" applyAlignment="1">
      <alignment horizontal="left" vertical="top" wrapText="1" indent="2"/>
    </xf>
    <xf numFmtId="0" fontId="16" fillId="0" borderId="4" xfId="0" applyFont="1" applyFill="1" applyBorder="1" applyAlignment="1">
      <alignment horizontal="left" vertical="top" wrapText="1" indent="2"/>
    </xf>
    <xf numFmtId="0" fontId="16" fillId="0" borderId="2" xfId="0" applyFont="1" applyFill="1" applyBorder="1" applyAlignment="1">
      <alignment horizontal="left" vertical="top" wrapText="1" indent="7"/>
    </xf>
    <xf numFmtId="0" fontId="16" fillId="0" borderId="3" xfId="0" applyFont="1" applyFill="1" applyBorder="1" applyAlignment="1">
      <alignment horizontal="left" vertical="top" wrapText="1" indent="7"/>
    </xf>
    <xf numFmtId="0" fontId="16" fillId="0" borderId="4" xfId="0" applyFont="1" applyFill="1" applyBorder="1" applyAlignment="1">
      <alignment horizontal="left" vertical="top" wrapText="1" indent="7"/>
    </xf>
    <xf numFmtId="0" fontId="16" fillId="0" borderId="2" xfId="0" applyFont="1" applyFill="1" applyBorder="1" applyAlignment="1">
      <alignment horizontal="left" vertical="top" wrapText="1" indent="4"/>
    </xf>
    <xf numFmtId="0" fontId="16" fillId="0" borderId="3" xfId="0" applyFont="1" applyFill="1" applyBorder="1" applyAlignment="1">
      <alignment horizontal="left" vertical="top" wrapText="1" indent="4"/>
    </xf>
    <xf numFmtId="0" fontId="16" fillId="0" borderId="4" xfId="0" applyFont="1" applyFill="1" applyBorder="1" applyAlignment="1">
      <alignment horizontal="left" vertical="top" wrapText="1" indent="4"/>
    </xf>
    <xf numFmtId="0" fontId="16" fillId="0" borderId="3" xfId="0" applyFont="1" applyFill="1" applyBorder="1" applyAlignment="1">
      <alignment horizontal="left" vertical="top" wrapText="1" indent="3"/>
    </xf>
    <xf numFmtId="0" fontId="38" fillId="0" borderId="7" xfId="0" applyFont="1" applyFill="1" applyBorder="1" applyAlignment="1">
      <alignment horizontal="left" vertical="top" wrapText="1" indent="43"/>
    </xf>
    <xf numFmtId="0" fontId="38" fillId="0" borderId="8" xfId="0" applyFont="1" applyFill="1" applyBorder="1" applyAlignment="1">
      <alignment horizontal="left" vertical="top" wrapText="1" indent="43"/>
    </xf>
    <xf numFmtId="0" fontId="38" fillId="0" borderId="5" xfId="0" applyFont="1" applyFill="1" applyBorder="1" applyAlignment="1">
      <alignment horizontal="left" vertical="top" wrapText="1" indent="43"/>
    </xf>
    <xf numFmtId="0" fontId="38" fillId="0" borderId="9" xfId="0" applyFont="1" applyFill="1" applyBorder="1" applyAlignment="1">
      <alignment horizontal="left" vertical="top" wrapText="1" indent="43"/>
    </xf>
    <xf numFmtId="0" fontId="38" fillId="0" borderId="10" xfId="0" applyFont="1" applyFill="1" applyBorder="1" applyAlignment="1">
      <alignment horizontal="left" vertical="top" wrapText="1" indent="43"/>
    </xf>
    <xf numFmtId="0" fontId="38" fillId="0" borderId="15" xfId="0" applyFont="1" applyFill="1" applyBorder="1" applyAlignment="1">
      <alignment horizontal="left" vertical="top" wrapText="1" indent="43"/>
    </xf>
    <xf numFmtId="0" fontId="0" fillId="0" borderId="9" xfId="0" applyFill="1" applyBorder="1" applyAlignment="1">
      <alignment horizontal="left" vertical="top" wrapText="1" indent="8"/>
    </xf>
    <xf numFmtId="0" fontId="0" fillId="0" borderId="10" xfId="0" applyFill="1" applyBorder="1" applyAlignment="1">
      <alignment horizontal="left" vertical="top" wrapText="1" indent="8"/>
    </xf>
    <xf numFmtId="0" fontId="0" fillId="0" borderId="15" xfId="0" applyFill="1" applyBorder="1" applyAlignment="1">
      <alignment horizontal="left" vertical="top" wrapText="1" indent="8"/>
    </xf>
    <xf numFmtId="0" fontId="16" fillId="0" borderId="2" xfId="0" applyFont="1" applyFill="1" applyBorder="1" applyAlignment="1">
      <alignment horizontal="left" vertical="top" wrapText="1" indent="5"/>
    </xf>
    <xf numFmtId="0" fontId="16" fillId="0" borderId="3" xfId="0" applyFont="1" applyFill="1" applyBorder="1" applyAlignment="1">
      <alignment horizontal="left" vertical="top" wrapText="1" indent="5"/>
    </xf>
    <xf numFmtId="0" fontId="16" fillId="0" borderId="4" xfId="0" applyFont="1" applyFill="1" applyBorder="1" applyAlignment="1">
      <alignment horizontal="left" vertical="top" wrapText="1" indent="5"/>
    </xf>
    <xf numFmtId="0" fontId="16" fillId="0" borderId="2" xfId="0" applyFont="1" applyFill="1" applyBorder="1" applyAlignment="1">
      <alignment horizontal="left" vertical="top" wrapText="1" indent="6"/>
    </xf>
    <xf numFmtId="0" fontId="16" fillId="0" borderId="3" xfId="0" applyFont="1" applyFill="1" applyBorder="1" applyAlignment="1">
      <alignment horizontal="left" vertical="top" wrapText="1" indent="6"/>
    </xf>
    <xf numFmtId="0" fontId="16" fillId="0" borderId="4" xfId="0" applyFont="1" applyFill="1" applyBorder="1" applyAlignment="1">
      <alignment horizontal="left" vertical="top" wrapText="1" indent="6"/>
    </xf>
    <xf numFmtId="0" fontId="16" fillId="0" borderId="3" xfId="0" applyFont="1" applyFill="1" applyBorder="1" applyAlignment="1">
      <alignment horizontal="left" vertical="top" wrapText="1" indent="2"/>
    </xf>
    <xf numFmtId="0" fontId="16" fillId="0" borderId="2" xfId="0" applyFont="1" applyFill="1" applyBorder="1" applyAlignment="1">
      <alignment horizontal="left" vertical="top" wrapText="1" indent="8"/>
    </xf>
    <xf numFmtId="0" fontId="16" fillId="0" borderId="3" xfId="0" applyFont="1" applyFill="1" applyBorder="1" applyAlignment="1">
      <alignment horizontal="left" vertical="top" wrapText="1" indent="8"/>
    </xf>
    <xf numFmtId="0" fontId="16" fillId="0" borderId="4" xfId="0" applyFont="1" applyFill="1" applyBorder="1" applyAlignment="1">
      <alignment horizontal="left" vertical="top" wrapText="1" indent="8"/>
    </xf>
    <xf numFmtId="0" fontId="16" fillId="0" borderId="2" xfId="0" applyFont="1" applyFill="1" applyBorder="1" applyAlignment="1">
      <alignment horizontal="left" vertical="top" wrapText="1" indent="9"/>
    </xf>
    <xf numFmtId="0" fontId="16" fillId="0" borderId="3" xfId="0" applyFont="1" applyFill="1" applyBorder="1" applyAlignment="1">
      <alignment horizontal="left" vertical="top" wrapText="1" indent="9"/>
    </xf>
    <xf numFmtId="0" fontId="16" fillId="0" borderId="4" xfId="0" applyFont="1" applyFill="1" applyBorder="1" applyAlignment="1">
      <alignment horizontal="left" vertical="top" wrapText="1" indent="9"/>
    </xf>
    <xf numFmtId="0" fontId="0" fillId="0" borderId="0" xfId="0" applyFill="1" applyBorder="1" applyAlignment="1">
      <alignment horizontal="left" vertical="top" wrapText="1" indent="1"/>
    </xf>
    <xf numFmtId="0" fontId="38" fillId="0" borderId="7" xfId="0" applyFont="1" applyFill="1" applyBorder="1" applyAlignment="1">
      <alignment horizontal="left" vertical="top" wrapText="1" indent="41"/>
    </xf>
    <xf numFmtId="0" fontId="38" fillId="0" borderId="8" xfId="0" applyFont="1" applyFill="1" applyBorder="1" applyAlignment="1">
      <alignment horizontal="left" vertical="top" wrapText="1" indent="41"/>
    </xf>
    <xf numFmtId="0" fontId="38" fillId="0" borderId="5" xfId="0" applyFont="1" applyFill="1" applyBorder="1" applyAlignment="1">
      <alignment horizontal="left" vertical="top" wrapText="1" indent="41"/>
    </xf>
    <xf numFmtId="0" fontId="38" fillId="0" borderId="9" xfId="0" applyFont="1" applyFill="1" applyBorder="1" applyAlignment="1">
      <alignment horizontal="left" vertical="top" wrapText="1" indent="41"/>
    </xf>
    <xf numFmtId="0" fontId="38" fillId="0" borderId="10" xfId="0" applyFont="1" applyFill="1" applyBorder="1" applyAlignment="1">
      <alignment horizontal="left" vertical="top" wrapText="1" indent="41"/>
    </xf>
    <xf numFmtId="0" fontId="38" fillId="0" borderId="15" xfId="0" applyFont="1" applyFill="1" applyBorder="1" applyAlignment="1">
      <alignment horizontal="left" vertical="top" wrapText="1" indent="41"/>
    </xf>
    <xf numFmtId="0" fontId="36" fillId="0" borderId="9" xfId="0" applyFont="1" applyFill="1" applyBorder="1" applyAlignment="1">
      <alignment horizontal="left" vertical="center" wrapText="1" indent="10"/>
    </xf>
    <xf numFmtId="0" fontId="36" fillId="0" borderId="10" xfId="0" applyFont="1" applyFill="1" applyBorder="1" applyAlignment="1">
      <alignment horizontal="left" vertical="center" wrapText="1" indent="10"/>
    </xf>
    <xf numFmtId="0" fontId="36" fillId="0" borderId="15" xfId="0" applyFont="1" applyFill="1" applyBorder="1" applyAlignment="1">
      <alignment horizontal="left" vertical="center" wrapText="1" indent="10"/>
    </xf>
    <xf numFmtId="0" fontId="36" fillId="0" borderId="2" xfId="0" applyFont="1" applyFill="1" applyBorder="1" applyAlignment="1">
      <alignment horizontal="left" vertical="top" wrapText="1" indent="11"/>
    </xf>
    <xf numFmtId="0" fontId="36" fillId="0" borderId="3" xfId="0" applyFont="1" applyFill="1" applyBorder="1" applyAlignment="1">
      <alignment horizontal="left" vertical="top" wrapText="1" indent="11"/>
    </xf>
    <xf numFmtId="0" fontId="36" fillId="0" borderId="4" xfId="0" applyFont="1" applyFill="1" applyBorder="1" applyAlignment="1">
      <alignment horizontal="left" vertical="top" wrapText="1" indent="11"/>
    </xf>
    <xf numFmtId="0" fontId="38" fillId="0" borderId="7" xfId="0" applyFont="1" applyFill="1" applyBorder="1" applyAlignment="1">
      <alignment horizontal="left" vertical="top" wrapText="1" indent="40"/>
    </xf>
    <xf numFmtId="0" fontId="38" fillId="0" borderId="8" xfId="0" applyFont="1" applyFill="1" applyBorder="1" applyAlignment="1">
      <alignment horizontal="left" vertical="top" wrapText="1" indent="40"/>
    </xf>
    <xf numFmtId="0" fontId="38" fillId="0" borderId="5" xfId="0" applyFont="1" applyFill="1" applyBorder="1" applyAlignment="1">
      <alignment horizontal="left" vertical="top" wrapText="1" indent="40"/>
    </xf>
    <xf numFmtId="0" fontId="38" fillId="0" borderId="9" xfId="0" applyFont="1" applyFill="1" applyBorder="1" applyAlignment="1">
      <alignment horizontal="left" vertical="top" wrapText="1" indent="40"/>
    </xf>
    <xf numFmtId="0" fontId="38" fillId="0" borderId="10" xfId="0" applyFont="1" applyFill="1" applyBorder="1" applyAlignment="1">
      <alignment horizontal="left" vertical="top" wrapText="1" indent="40"/>
    </xf>
    <xf numFmtId="0" fontId="38" fillId="0" borderId="15" xfId="0" applyFont="1" applyFill="1" applyBorder="1" applyAlignment="1">
      <alignment horizontal="left" vertical="top" wrapText="1" indent="40"/>
    </xf>
  </cellXfs>
  <cellStyles count="4">
    <cellStyle name="Millares [0]" xfId="1" builtinId="6"/>
    <cellStyle name="Moneda [0]" xfId="2" builtinId="7"/>
    <cellStyle name="Normal" xfId="0" builtinId="0"/>
    <cellStyle name="Porcentaj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theme" Target="theme/theme1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jpe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jpeg"/><Relationship Id="rId1" Type="http://schemas.openxmlformats.org/officeDocument/2006/relationships/image" Target="../media/image67.jpe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jpe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e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jpe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433363</xdr:colOff>
      <xdr:row>0</xdr:row>
      <xdr:rowOff>0</xdr:rowOff>
    </xdr:from>
    <xdr:ext cx="4427800" cy="862583"/>
    <xdr:pic>
      <xdr:nvPicPr>
        <xdr:cNvPr id="2" name="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978" y="0"/>
          <a:ext cx="4427800" cy="862583"/>
        </a:xfrm>
        <a:prstGeom prst="rect">
          <a:avLst/>
        </a:prstGeom>
      </xdr:spPr>
    </xdr:pic>
    <xdr:clientData/>
  </xdr:oneCellAnchor>
  <xdr:oneCellAnchor>
    <xdr:from>
      <xdr:col>1</xdr:col>
      <xdr:colOff>422601</xdr:colOff>
      <xdr:row>262</xdr:row>
      <xdr:rowOff>159512</xdr:rowOff>
    </xdr:from>
    <xdr:ext cx="1776631" cy="483130"/>
    <xdr:pic>
      <xdr:nvPicPr>
        <xdr:cNvPr id="4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751" y="52775612"/>
          <a:ext cx="1776631" cy="48313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19811</xdr:colOff>
      <xdr:row>20</xdr:row>
      <xdr:rowOff>501395</xdr:rowOff>
    </xdr:from>
    <xdr:ext cx="1996439" cy="592835"/>
    <xdr:pic>
      <xdr:nvPicPr>
        <xdr:cNvPr id="15" name="image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96439" cy="592835"/>
        </a:xfrm>
        <a:prstGeom prst="rect">
          <a:avLst/>
        </a:prstGeom>
      </xdr:spPr>
    </xdr:pic>
    <xdr:clientData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106425</xdr:colOff>
      <xdr:row>23</xdr:row>
      <xdr:rowOff>74917</xdr:rowOff>
    </xdr:from>
    <xdr:ext cx="1620520" cy="7620"/>
    <xdr:sp macro="" textlink="">
      <xdr:nvSpPr>
        <xdr:cNvPr id="165" name="Shape 165"/>
        <xdr:cNvSpPr/>
      </xdr:nvSpPr>
      <xdr:spPr>
        <a:xfrm>
          <a:off x="0" y="0"/>
          <a:ext cx="1620520" cy="7620"/>
        </a:xfrm>
        <a:custGeom>
          <a:avLst/>
          <a:gdLst/>
          <a:ahLst/>
          <a:cxnLst/>
          <a:rect l="0" t="0" r="0" b="0"/>
          <a:pathLst>
            <a:path w="1620520" h="7620">
              <a:moveTo>
                <a:pt x="1620012" y="7619"/>
              </a:moveTo>
              <a:lnTo>
                <a:pt x="0" y="7619"/>
              </a:lnTo>
              <a:lnTo>
                <a:pt x="0" y="0"/>
              </a:lnTo>
              <a:lnTo>
                <a:pt x="1620012" y="0"/>
              </a:lnTo>
              <a:lnTo>
                <a:pt x="162001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239057</xdr:colOff>
      <xdr:row>23</xdr:row>
      <xdr:rowOff>87617</xdr:rowOff>
    </xdr:from>
    <xdr:ext cx="1601286" cy="447545"/>
    <xdr:pic>
      <xdr:nvPicPr>
        <xdr:cNvPr id="166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1286" cy="447545"/>
        </a:xfrm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74675</xdr:colOff>
      <xdr:row>23</xdr:row>
      <xdr:rowOff>77037</xdr:rowOff>
    </xdr:from>
    <xdr:ext cx="1862455" cy="547370"/>
    <xdr:grpSp>
      <xdr:nvGrpSpPr>
        <xdr:cNvPr id="167" name="Group 167"/>
        <xdr:cNvGrpSpPr/>
      </xdr:nvGrpSpPr>
      <xdr:grpSpPr>
        <a:xfrm>
          <a:off x="0" y="0"/>
          <a:ext cx="1862455" cy="547370"/>
          <a:chOff x="0" y="0"/>
          <a:chExt cx="1862455" cy="547370"/>
        </a:xfrm>
      </xdr:grpSpPr>
      <xdr:sp macro="" textlink="">
        <xdr:nvSpPr>
          <xdr:cNvPr id="168" name="Shape 168"/>
          <xdr:cNvSpPr/>
        </xdr:nvSpPr>
        <xdr:spPr>
          <a:xfrm>
            <a:off x="0" y="537972"/>
            <a:ext cx="1720850" cy="9525"/>
          </a:xfrm>
          <a:custGeom>
            <a:avLst/>
            <a:gdLst/>
            <a:ahLst/>
            <a:cxnLst/>
            <a:rect l="0" t="0" r="0" b="0"/>
            <a:pathLst>
              <a:path w="1720850" h="9525">
                <a:moveTo>
                  <a:pt x="1720596" y="9143"/>
                </a:moveTo>
                <a:lnTo>
                  <a:pt x="0" y="9143"/>
                </a:lnTo>
                <a:lnTo>
                  <a:pt x="0" y="0"/>
                </a:lnTo>
                <a:lnTo>
                  <a:pt x="1720596" y="0"/>
                </a:lnTo>
                <a:lnTo>
                  <a:pt x="1720596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69" name="image3.pn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151" y="0"/>
            <a:ext cx="1789175" cy="527303"/>
          </a:xfrm>
          <a:prstGeom prst="rect">
            <a:avLst/>
          </a:prstGeom>
        </xdr:spPr>
      </xdr:pic>
    </xdr:grpSp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74675</xdr:colOff>
      <xdr:row>29</xdr:row>
      <xdr:rowOff>57658</xdr:rowOff>
    </xdr:from>
    <xdr:ext cx="1752600" cy="541020"/>
    <xdr:grpSp>
      <xdr:nvGrpSpPr>
        <xdr:cNvPr id="170" name="Group 170"/>
        <xdr:cNvGrpSpPr/>
      </xdr:nvGrpSpPr>
      <xdr:grpSpPr>
        <a:xfrm>
          <a:off x="0" y="0"/>
          <a:ext cx="1752600" cy="541020"/>
          <a:chOff x="0" y="0"/>
          <a:chExt cx="1752600" cy="541020"/>
        </a:xfrm>
      </xdr:grpSpPr>
      <xdr:sp macro="" textlink="">
        <xdr:nvSpPr>
          <xdr:cNvPr id="171" name="Shape 171"/>
          <xdr:cNvSpPr/>
        </xdr:nvSpPr>
        <xdr:spPr>
          <a:xfrm>
            <a:off x="0" y="533400"/>
            <a:ext cx="1620520" cy="7620"/>
          </a:xfrm>
          <a:custGeom>
            <a:avLst/>
            <a:gdLst/>
            <a:ahLst/>
            <a:cxnLst/>
            <a:rect l="0" t="0" r="0" b="0"/>
            <a:pathLst>
              <a:path w="1620520" h="7620">
                <a:moveTo>
                  <a:pt x="1620012" y="7620"/>
                </a:moveTo>
                <a:lnTo>
                  <a:pt x="0" y="7620"/>
                </a:lnTo>
                <a:lnTo>
                  <a:pt x="0" y="0"/>
                </a:lnTo>
                <a:lnTo>
                  <a:pt x="1620012" y="0"/>
                </a:lnTo>
                <a:lnTo>
                  <a:pt x="1620012" y="7620"/>
                </a:lnTo>
                <a:close/>
              </a:path>
            </a:pathLst>
          </a:custGeom>
          <a:solidFill>
            <a:srgbClr val="000000">
              <a:alpha val="50000"/>
            </a:srgbClr>
          </a:solidFill>
        </xdr:spPr>
      </xdr:sp>
      <xdr:pic>
        <xdr:nvPicPr>
          <xdr:cNvPr id="172" name="image3.pn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80" y="0"/>
            <a:ext cx="1684019" cy="498348"/>
          </a:xfrm>
          <a:prstGeom prst="rect">
            <a:avLst/>
          </a:prstGeom>
        </xdr:spPr>
      </xdr:pic>
    </xdr:grpSp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106425</xdr:colOff>
      <xdr:row>29</xdr:row>
      <xdr:rowOff>74917</xdr:rowOff>
    </xdr:from>
    <xdr:ext cx="1620520" cy="7620"/>
    <xdr:sp macro="" textlink="">
      <xdr:nvSpPr>
        <xdr:cNvPr id="173" name="Shape 173"/>
        <xdr:cNvSpPr/>
      </xdr:nvSpPr>
      <xdr:spPr>
        <a:xfrm>
          <a:off x="0" y="0"/>
          <a:ext cx="1620520" cy="7620"/>
        </a:xfrm>
        <a:custGeom>
          <a:avLst/>
          <a:gdLst/>
          <a:ahLst/>
          <a:cxnLst/>
          <a:rect l="0" t="0" r="0" b="0"/>
          <a:pathLst>
            <a:path w="1620520" h="7620">
              <a:moveTo>
                <a:pt x="1620012" y="7620"/>
              </a:moveTo>
              <a:lnTo>
                <a:pt x="0" y="7620"/>
              </a:lnTo>
              <a:lnTo>
                <a:pt x="0" y="0"/>
              </a:lnTo>
              <a:lnTo>
                <a:pt x="1620012" y="0"/>
              </a:lnTo>
              <a:lnTo>
                <a:pt x="1620012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246677</xdr:colOff>
      <xdr:row>29</xdr:row>
      <xdr:rowOff>87617</xdr:rowOff>
    </xdr:from>
    <xdr:ext cx="1601286" cy="447545"/>
    <xdr:pic>
      <xdr:nvPicPr>
        <xdr:cNvPr id="174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1286" cy="447545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74675</xdr:colOff>
      <xdr:row>29</xdr:row>
      <xdr:rowOff>66802</xdr:rowOff>
    </xdr:from>
    <xdr:ext cx="1641475" cy="504825"/>
    <xdr:grpSp>
      <xdr:nvGrpSpPr>
        <xdr:cNvPr id="175" name="Group 175"/>
        <xdr:cNvGrpSpPr/>
      </xdr:nvGrpSpPr>
      <xdr:grpSpPr>
        <a:xfrm>
          <a:off x="0" y="0"/>
          <a:ext cx="1641475" cy="504825"/>
          <a:chOff x="0" y="0"/>
          <a:chExt cx="1641475" cy="504825"/>
        </a:xfrm>
      </xdr:grpSpPr>
      <xdr:sp macro="" textlink="">
        <xdr:nvSpPr>
          <xdr:cNvPr id="176" name="Shape 176"/>
          <xdr:cNvSpPr/>
        </xdr:nvSpPr>
        <xdr:spPr>
          <a:xfrm>
            <a:off x="0" y="496823"/>
            <a:ext cx="1641475" cy="7620"/>
          </a:xfrm>
          <a:custGeom>
            <a:avLst/>
            <a:gdLst/>
            <a:ahLst/>
            <a:cxnLst/>
            <a:rect l="0" t="0" r="0" b="0"/>
            <a:pathLst>
              <a:path w="1641475" h="7620">
                <a:moveTo>
                  <a:pt x="1641348" y="7620"/>
                </a:moveTo>
                <a:lnTo>
                  <a:pt x="0" y="7620"/>
                </a:lnTo>
                <a:lnTo>
                  <a:pt x="0" y="0"/>
                </a:lnTo>
                <a:lnTo>
                  <a:pt x="1641348" y="0"/>
                </a:lnTo>
                <a:lnTo>
                  <a:pt x="1641348" y="7620"/>
                </a:lnTo>
                <a:close/>
              </a:path>
            </a:pathLst>
          </a:custGeom>
          <a:solidFill>
            <a:srgbClr val="000000">
              <a:alpha val="50000"/>
            </a:srgbClr>
          </a:solidFill>
        </xdr:spPr>
      </xdr:sp>
      <xdr:pic>
        <xdr:nvPicPr>
          <xdr:cNvPr id="177" name="image13.pn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80" y="0"/>
            <a:ext cx="1531619" cy="452627"/>
          </a:xfrm>
          <a:prstGeom prst="rect">
            <a:avLst/>
          </a:prstGeom>
        </xdr:spPr>
      </xdr:pic>
    </xdr:grpSp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106425</xdr:colOff>
      <xdr:row>28</xdr:row>
      <xdr:rowOff>74917</xdr:rowOff>
    </xdr:from>
    <xdr:ext cx="1620520" cy="7620"/>
    <xdr:sp macro="" textlink="">
      <xdr:nvSpPr>
        <xdr:cNvPr id="178" name="Shape 178"/>
        <xdr:cNvSpPr/>
      </xdr:nvSpPr>
      <xdr:spPr>
        <a:xfrm>
          <a:off x="0" y="0"/>
          <a:ext cx="1620520" cy="7620"/>
        </a:xfrm>
        <a:custGeom>
          <a:avLst/>
          <a:gdLst/>
          <a:ahLst/>
          <a:cxnLst/>
          <a:rect l="0" t="0" r="0" b="0"/>
          <a:pathLst>
            <a:path w="1620520" h="7620">
              <a:moveTo>
                <a:pt x="1620012" y="7619"/>
              </a:moveTo>
              <a:lnTo>
                <a:pt x="0" y="7619"/>
              </a:lnTo>
              <a:lnTo>
                <a:pt x="0" y="0"/>
              </a:lnTo>
              <a:lnTo>
                <a:pt x="1620012" y="0"/>
              </a:lnTo>
              <a:lnTo>
                <a:pt x="162001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215943</xdr:colOff>
      <xdr:row>28</xdr:row>
      <xdr:rowOff>87617</xdr:rowOff>
    </xdr:from>
    <xdr:ext cx="1458022" cy="383402"/>
    <xdr:pic>
      <xdr:nvPicPr>
        <xdr:cNvPr id="179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8022" cy="383402"/>
        </a:xfrm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56260</xdr:colOff>
      <xdr:row>22</xdr:row>
      <xdr:rowOff>81727</xdr:rowOff>
    </xdr:from>
    <xdr:ext cx="1771014" cy="9525"/>
    <xdr:sp macro="" textlink="">
      <xdr:nvSpPr>
        <xdr:cNvPr id="180" name="Shape 180"/>
        <xdr:cNvSpPr/>
      </xdr:nvSpPr>
      <xdr:spPr>
        <a:xfrm>
          <a:off x="0" y="0"/>
          <a:ext cx="1771014" cy="9525"/>
        </a:xfrm>
        <a:custGeom>
          <a:avLst/>
          <a:gdLst/>
          <a:ahLst/>
          <a:cxnLst/>
          <a:rect l="0" t="0" r="0" b="0"/>
          <a:pathLst>
            <a:path w="1771014" h="9525">
              <a:moveTo>
                <a:pt x="1770888" y="9144"/>
              </a:moveTo>
              <a:lnTo>
                <a:pt x="0" y="9144"/>
              </a:lnTo>
              <a:lnTo>
                <a:pt x="0" y="0"/>
              </a:lnTo>
              <a:lnTo>
                <a:pt x="1770888" y="0"/>
              </a:lnTo>
              <a:lnTo>
                <a:pt x="1770888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220430</xdr:colOff>
      <xdr:row>22</xdr:row>
      <xdr:rowOff>94427</xdr:rowOff>
    </xdr:from>
    <xdr:ext cx="1593212" cy="416966"/>
    <xdr:pic>
      <xdr:nvPicPr>
        <xdr:cNvPr id="181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93212" cy="416966"/>
        </a:xfrm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106425</xdr:colOff>
      <xdr:row>22</xdr:row>
      <xdr:rowOff>74917</xdr:rowOff>
    </xdr:from>
    <xdr:ext cx="1620520" cy="7620"/>
    <xdr:sp macro="" textlink="">
      <xdr:nvSpPr>
        <xdr:cNvPr id="182" name="Shape 182"/>
        <xdr:cNvSpPr/>
      </xdr:nvSpPr>
      <xdr:spPr>
        <a:xfrm>
          <a:off x="0" y="0"/>
          <a:ext cx="1620520" cy="7620"/>
        </a:xfrm>
        <a:custGeom>
          <a:avLst/>
          <a:gdLst/>
          <a:ahLst/>
          <a:cxnLst/>
          <a:rect l="0" t="0" r="0" b="0"/>
          <a:pathLst>
            <a:path w="1620520" h="7620">
              <a:moveTo>
                <a:pt x="1620012" y="7619"/>
              </a:moveTo>
              <a:lnTo>
                <a:pt x="0" y="7619"/>
              </a:lnTo>
              <a:lnTo>
                <a:pt x="0" y="0"/>
              </a:lnTo>
              <a:lnTo>
                <a:pt x="1620012" y="0"/>
              </a:lnTo>
              <a:lnTo>
                <a:pt x="162001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208369</xdr:colOff>
      <xdr:row>22</xdr:row>
      <xdr:rowOff>87617</xdr:rowOff>
    </xdr:from>
    <xdr:ext cx="1459476" cy="383402"/>
    <xdr:pic>
      <xdr:nvPicPr>
        <xdr:cNvPr id="183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9476" cy="383402"/>
        </a:xfrm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22</xdr:row>
      <xdr:rowOff>76619</xdr:rowOff>
    </xdr:from>
    <xdr:ext cx="1647825" cy="7620"/>
    <xdr:sp macro="" textlink="">
      <xdr:nvSpPr>
        <xdr:cNvPr id="184" name="Shape 184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223043</xdr:colOff>
      <xdr:row>22</xdr:row>
      <xdr:rowOff>89319</xdr:rowOff>
    </xdr:from>
    <xdr:ext cx="1481281" cy="388565"/>
    <xdr:pic>
      <xdr:nvPicPr>
        <xdr:cNvPr id="185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8565"/>
        </a:xfrm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25</xdr:row>
      <xdr:rowOff>76619</xdr:rowOff>
    </xdr:from>
    <xdr:ext cx="1647825" cy="7620"/>
    <xdr:sp macro="" textlink="">
      <xdr:nvSpPr>
        <xdr:cNvPr id="186" name="Shape 186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195658</xdr:colOff>
      <xdr:row>25</xdr:row>
      <xdr:rowOff>89319</xdr:rowOff>
    </xdr:from>
    <xdr:ext cx="1482734" cy="388565"/>
    <xdr:pic>
      <xdr:nvPicPr>
        <xdr:cNvPr id="187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695436</xdr:colOff>
      <xdr:row>15</xdr:row>
      <xdr:rowOff>106679</xdr:rowOff>
    </xdr:from>
    <xdr:ext cx="1383917" cy="427015"/>
    <xdr:pic>
      <xdr:nvPicPr>
        <xdr:cNvPr id="16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3917" cy="427015"/>
        </a:xfrm>
        <a:prstGeom prst="rect">
          <a:avLst/>
        </a:prstGeom>
      </xdr:spPr>
    </xdr:pic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16890</xdr:colOff>
      <xdr:row>22</xdr:row>
      <xdr:rowOff>86835</xdr:rowOff>
    </xdr:from>
    <xdr:ext cx="1889760" cy="805180"/>
    <xdr:grpSp>
      <xdr:nvGrpSpPr>
        <xdr:cNvPr id="188" name="Group 188"/>
        <xdr:cNvGrpSpPr/>
      </xdr:nvGrpSpPr>
      <xdr:grpSpPr>
        <a:xfrm>
          <a:off x="0" y="0"/>
          <a:ext cx="1889760" cy="805180"/>
          <a:chOff x="0" y="0"/>
          <a:chExt cx="1889760" cy="805180"/>
        </a:xfrm>
      </xdr:grpSpPr>
      <xdr:sp macro="" textlink="">
        <xdr:nvSpPr>
          <xdr:cNvPr id="189" name="Shape 189"/>
          <xdr:cNvSpPr/>
        </xdr:nvSpPr>
        <xdr:spPr>
          <a:xfrm>
            <a:off x="0" y="627888"/>
            <a:ext cx="1889760" cy="9525"/>
          </a:xfrm>
          <a:custGeom>
            <a:avLst/>
            <a:gdLst/>
            <a:ahLst/>
            <a:cxnLst/>
            <a:rect l="0" t="0" r="0" b="0"/>
            <a:pathLst>
              <a:path w="1889760" h="9525">
                <a:moveTo>
                  <a:pt x="1889759" y="9143"/>
                </a:moveTo>
                <a:lnTo>
                  <a:pt x="0" y="9143"/>
                </a:lnTo>
                <a:lnTo>
                  <a:pt x="0" y="0"/>
                </a:lnTo>
                <a:lnTo>
                  <a:pt x="1889759" y="0"/>
                </a:lnTo>
                <a:lnTo>
                  <a:pt x="1889759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90" name="image15.jpeg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911" y="0"/>
            <a:ext cx="1784604" cy="804671"/>
          </a:xfrm>
          <a:prstGeom prst="rect">
            <a:avLst/>
          </a:prstGeom>
        </xdr:spPr>
      </xdr:pic>
    </xdr:grpSp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113410</xdr:colOff>
      <xdr:row>24</xdr:row>
      <xdr:rowOff>73214</xdr:rowOff>
    </xdr:from>
    <xdr:ext cx="1597660" cy="7620"/>
    <xdr:sp macro="" textlink="">
      <xdr:nvSpPr>
        <xdr:cNvPr id="191" name="Shape 191"/>
        <xdr:cNvSpPr/>
      </xdr:nvSpPr>
      <xdr:spPr>
        <a:xfrm>
          <a:off x="0" y="0"/>
          <a:ext cx="1597660" cy="7620"/>
        </a:xfrm>
        <a:custGeom>
          <a:avLst/>
          <a:gdLst/>
          <a:ahLst/>
          <a:cxnLst/>
          <a:rect l="0" t="0" r="0" b="0"/>
          <a:pathLst>
            <a:path w="1597660" h="7620">
              <a:moveTo>
                <a:pt x="1597152" y="7619"/>
              </a:moveTo>
              <a:lnTo>
                <a:pt x="0" y="7619"/>
              </a:lnTo>
              <a:lnTo>
                <a:pt x="0" y="0"/>
              </a:lnTo>
              <a:lnTo>
                <a:pt x="1597152" y="0"/>
              </a:lnTo>
              <a:lnTo>
                <a:pt x="159715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188696</xdr:colOff>
      <xdr:row>24</xdr:row>
      <xdr:rowOff>85914</xdr:rowOff>
    </xdr:from>
    <xdr:ext cx="1436217" cy="378238"/>
    <xdr:pic>
      <xdr:nvPicPr>
        <xdr:cNvPr id="192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36217" cy="378238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106425</xdr:colOff>
      <xdr:row>24</xdr:row>
      <xdr:rowOff>74917</xdr:rowOff>
    </xdr:from>
    <xdr:ext cx="1620520" cy="7620"/>
    <xdr:sp macro="" textlink="">
      <xdr:nvSpPr>
        <xdr:cNvPr id="193" name="Shape 193"/>
        <xdr:cNvSpPr/>
      </xdr:nvSpPr>
      <xdr:spPr>
        <a:xfrm>
          <a:off x="0" y="0"/>
          <a:ext cx="1620520" cy="7620"/>
        </a:xfrm>
        <a:custGeom>
          <a:avLst/>
          <a:gdLst/>
          <a:ahLst/>
          <a:cxnLst/>
          <a:rect l="0" t="0" r="0" b="0"/>
          <a:pathLst>
            <a:path w="1620520" h="7620">
              <a:moveTo>
                <a:pt x="1620012" y="7619"/>
              </a:moveTo>
              <a:lnTo>
                <a:pt x="0" y="7619"/>
              </a:lnTo>
              <a:lnTo>
                <a:pt x="0" y="0"/>
              </a:lnTo>
              <a:lnTo>
                <a:pt x="1620012" y="0"/>
              </a:lnTo>
              <a:lnTo>
                <a:pt x="162001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215943</xdr:colOff>
      <xdr:row>24</xdr:row>
      <xdr:rowOff>87617</xdr:rowOff>
    </xdr:from>
    <xdr:ext cx="1458022" cy="380820"/>
    <xdr:pic>
      <xdr:nvPicPr>
        <xdr:cNvPr id="194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8022" cy="380820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48640</xdr:colOff>
      <xdr:row>22</xdr:row>
      <xdr:rowOff>83430</xdr:rowOff>
    </xdr:from>
    <xdr:ext cx="1793875" cy="9525"/>
    <xdr:sp macro="" textlink="">
      <xdr:nvSpPr>
        <xdr:cNvPr id="195" name="Shape 195"/>
        <xdr:cNvSpPr/>
      </xdr:nvSpPr>
      <xdr:spPr>
        <a:xfrm>
          <a:off x="0" y="0"/>
          <a:ext cx="1793875" cy="9525"/>
        </a:xfrm>
        <a:custGeom>
          <a:avLst/>
          <a:gdLst/>
          <a:ahLst/>
          <a:cxnLst/>
          <a:rect l="0" t="0" r="0" b="0"/>
          <a:pathLst>
            <a:path w="1793875" h="9525">
              <a:moveTo>
                <a:pt x="1793748" y="9144"/>
              </a:moveTo>
              <a:lnTo>
                <a:pt x="0" y="9144"/>
              </a:lnTo>
              <a:lnTo>
                <a:pt x="0" y="0"/>
              </a:lnTo>
              <a:lnTo>
                <a:pt x="1793748" y="0"/>
              </a:lnTo>
              <a:lnTo>
                <a:pt x="1793748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176985</xdr:colOff>
      <xdr:row>22</xdr:row>
      <xdr:rowOff>96130</xdr:rowOff>
    </xdr:from>
    <xdr:ext cx="1616471" cy="423420"/>
    <xdr:pic>
      <xdr:nvPicPr>
        <xdr:cNvPr id="196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6471" cy="423420"/>
        </a:xfrm>
        <a:prstGeom prst="rect">
          <a:avLst/>
        </a:prstGeom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85470</xdr:colOff>
      <xdr:row>22</xdr:row>
      <xdr:rowOff>74916</xdr:rowOff>
    </xdr:from>
    <xdr:ext cx="1641475" cy="7620"/>
    <xdr:sp macro="" textlink="">
      <xdr:nvSpPr>
        <xdr:cNvPr id="197" name="Shape 197"/>
        <xdr:cNvSpPr/>
      </xdr:nvSpPr>
      <xdr:spPr>
        <a:xfrm>
          <a:off x="0" y="0"/>
          <a:ext cx="1641475" cy="7620"/>
        </a:xfrm>
        <a:custGeom>
          <a:avLst/>
          <a:gdLst/>
          <a:ahLst/>
          <a:cxnLst/>
          <a:rect l="0" t="0" r="0" b="0"/>
          <a:pathLst>
            <a:path w="1641475" h="7620">
              <a:moveTo>
                <a:pt x="1641348" y="7620"/>
              </a:moveTo>
              <a:lnTo>
                <a:pt x="0" y="7620"/>
              </a:lnTo>
              <a:lnTo>
                <a:pt x="0" y="0"/>
              </a:lnTo>
              <a:lnTo>
                <a:pt x="1641348" y="0"/>
              </a:lnTo>
              <a:lnTo>
                <a:pt x="1641348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281902</xdr:colOff>
      <xdr:row>22</xdr:row>
      <xdr:rowOff>87616</xdr:rowOff>
    </xdr:from>
    <xdr:ext cx="1459476" cy="383402"/>
    <xdr:pic>
      <xdr:nvPicPr>
        <xdr:cNvPr id="198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9476" cy="383402"/>
        </a:xfrm>
        <a:prstGeom prst="rect">
          <a:avLst/>
        </a:prstGeom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85470</xdr:colOff>
      <xdr:row>33</xdr:row>
      <xdr:rowOff>74916</xdr:rowOff>
    </xdr:from>
    <xdr:ext cx="1641475" cy="7620"/>
    <xdr:sp macro="" textlink="">
      <xdr:nvSpPr>
        <xdr:cNvPr id="199" name="Shape 199"/>
        <xdr:cNvSpPr/>
      </xdr:nvSpPr>
      <xdr:spPr>
        <a:xfrm>
          <a:off x="0" y="0"/>
          <a:ext cx="1641475" cy="7620"/>
        </a:xfrm>
        <a:custGeom>
          <a:avLst/>
          <a:gdLst/>
          <a:ahLst/>
          <a:cxnLst/>
          <a:rect l="0" t="0" r="0" b="0"/>
          <a:pathLst>
            <a:path w="1641475" h="7620">
              <a:moveTo>
                <a:pt x="1641348" y="7619"/>
              </a:moveTo>
              <a:lnTo>
                <a:pt x="0" y="7619"/>
              </a:lnTo>
              <a:lnTo>
                <a:pt x="0" y="0"/>
              </a:lnTo>
              <a:lnTo>
                <a:pt x="1641348" y="0"/>
              </a:lnTo>
              <a:lnTo>
                <a:pt x="1641348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234705</xdr:colOff>
      <xdr:row>33</xdr:row>
      <xdr:rowOff>87616</xdr:rowOff>
    </xdr:from>
    <xdr:ext cx="1460929" cy="383402"/>
    <xdr:pic>
      <xdr:nvPicPr>
        <xdr:cNvPr id="200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0929" cy="383402"/>
        </a:xfrm>
        <a:prstGeom prst="rect">
          <a:avLst/>
        </a:prstGeom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153974</xdr:colOff>
      <xdr:row>35</xdr:row>
      <xdr:rowOff>74916</xdr:rowOff>
    </xdr:from>
    <xdr:ext cx="1462192" cy="382111"/>
    <xdr:pic>
      <xdr:nvPicPr>
        <xdr:cNvPr id="201" name="image16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2192" cy="382111"/>
        </a:xfrm>
        <a:prstGeom prst="rect">
          <a:avLst/>
        </a:prstGeom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85470</xdr:colOff>
      <xdr:row>23</xdr:row>
      <xdr:rowOff>74917</xdr:rowOff>
    </xdr:from>
    <xdr:ext cx="1641475" cy="7620"/>
    <xdr:sp macro="" textlink="">
      <xdr:nvSpPr>
        <xdr:cNvPr id="202" name="Shape 202"/>
        <xdr:cNvSpPr/>
      </xdr:nvSpPr>
      <xdr:spPr>
        <a:xfrm>
          <a:off x="0" y="0"/>
          <a:ext cx="1641475" cy="7620"/>
        </a:xfrm>
        <a:custGeom>
          <a:avLst/>
          <a:gdLst/>
          <a:ahLst/>
          <a:cxnLst/>
          <a:rect l="0" t="0" r="0" b="0"/>
          <a:pathLst>
            <a:path w="1641475" h="7620">
              <a:moveTo>
                <a:pt x="1641348" y="7619"/>
              </a:moveTo>
              <a:lnTo>
                <a:pt x="0" y="7619"/>
              </a:lnTo>
              <a:lnTo>
                <a:pt x="0" y="0"/>
              </a:lnTo>
              <a:lnTo>
                <a:pt x="1641348" y="0"/>
              </a:lnTo>
              <a:lnTo>
                <a:pt x="1641348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2</xdr:col>
      <xdr:colOff>201177</xdr:colOff>
      <xdr:row>23</xdr:row>
      <xdr:rowOff>87617</xdr:rowOff>
    </xdr:from>
    <xdr:ext cx="1460929" cy="383402"/>
    <xdr:pic>
      <xdr:nvPicPr>
        <xdr:cNvPr id="203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0929" cy="383402"/>
        </a:xfrm>
        <a:prstGeom prst="rect">
          <a:avLst/>
        </a:prstGeom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74040</xdr:colOff>
      <xdr:row>30</xdr:row>
      <xdr:rowOff>80024</xdr:rowOff>
    </xdr:from>
    <xdr:ext cx="1720850" cy="9525"/>
    <xdr:sp macro="" textlink="">
      <xdr:nvSpPr>
        <xdr:cNvPr id="204" name="Shape 204"/>
        <xdr:cNvSpPr/>
      </xdr:nvSpPr>
      <xdr:spPr>
        <a:xfrm>
          <a:off x="0" y="0"/>
          <a:ext cx="1720850" cy="9525"/>
        </a:xfrm>
        <a:custGeom>
          <a:avLst/>
          <a:gdLst/>
          <a:ahLst/>
          <a:cxnLst/>
          <a:rect l="0" t="0" r="0" b="0"/>
          <a:pathLst>
            <a:path w="1720850" h="9525">
              <a:moveTo>
                <a:pt x="1720596" y="9144"/>
              </a:moveTo>
              <a:lnTo>
                <a:pt x="0" y="9144"/>
              </a:lnTo>
              <a:lnTo>
                <a:pt x="0" y="0"/>
              </a:lnTo>
              <a:lnTo>
                <a:pt x="1720596" y="0"/>
              </a:lnTo>
              <a:lnTo>
                <a:pt x="1720596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204753</xdr:colOff>
      <xdr:row>30</xdr:row>
      <xdr:rowOff>92724</xdr:rowOff>
    </xdr:from>
    <xdr:ext cx="1548149" cy="406639"/>
    <xdr:pic>
      <xdr:nvPicPr>
        <xdr:cNvPr id="205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8149" cy="406639"/>
        </a:xfrm>
        <a:prstGeom prst="rect">
          <a:avLst/>
        </a:prstGeom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81660</xdr:colOff>
      <xdr:row>30</xdr:row>
      <xdr:rowOff>78322</xdr:rowOff>
    </xdr:from>
    <xdr:ext cx="1697989" cy="9525"/>
    <xdr:sp macro="" textlink="">
      <xdr:nvSpPr>
        <xdr:cNvPr id="206" name="Shape 206"/>
        <xdr:cNvSpPr/>
      </xdr:nvSpPr>
      <xdr:spPr>
        <a:xfrm>
          <a:off x="0" y="0"/>
          <a:ext cx="1697989" cy="9525"/>
        </a:xfrm>
        <a:custGeom>
          <a:avLst/>
          <a:gdLst/>
          <a:ahLst/>
          <a:cxnLst/>
          <a:rect l="0" t="0" r="0" b="0"/>
          <a:pathLst>
            <a:path w="1697989" h="9525">
              <a:moveTo>
                <a:pt x="1697736" y="9143"/>
              </a:moveTo>
              <a:lnTo>
                <a:pt x="0" y="9143"/>
              </a:lnTo>
              <a:lnTo>
                <a:pt x="0" y="0"/>
              </a:lnTo>
              <a:lnTo>
                <a:pt x="1697736" y="0"/>
              </a:lnTo>
              <a:lnTo>
                <a:pt x="1697736" y="9143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124895</xdr:colOff>
      <xdr:row>30</xdr:row>
      <xdr:rowOff>91022</xdr:rowOff>
    </xdr:from>
    <xdr:ext cx="1529252" cy="400184"/>
    <xdr:pic>
      <xdr:nvPicPr>
        <xdr:cNvPr id="207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29252" cy="400184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73645</xdr:colOff>
      <xdr:row>36</xdr:row>
      <xdr:rowOff>264680</xdr:rowOff>
    </xdr:from>
    <xdr:ext cx="1250597" cy="358583"/>
    <xdr:pic>
      <xdr:nvPicPr>
        <xdr:cNvPr id="17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0597" cy="358583"/>
        </a:xfrm>
        <a:prstGeom prst="rect">
          <a:avLst/>
        </a:prstGeom>
      </xdr:spPr>
    </xdr:pic>
    <xdr:clientData/>
  </xdr:oneCellAnchor>
</xdr:wsDr>
</file>

<file path=xl/drawings/drawing1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138175</xdr:colOff>
      <xdr:row>23</xdr:row>
      <xdr:rowOff>69808</xdr:rowOff>
    </xdr:from>
    <xdr:ext cx="1524000" cy="7620"/>
    <xdr:sp macro="" textlink="">
      <xdr:nvSpPr>
        <xdr:cNvPr id="208" name="Shape 208"/>
        <xdr:cNvSpPr/>
      </xdr:nvSpPr>
      <xdr:spPr>
        <a:xfrm>
          <a:off x="0" y="0"/>
          <a:ext cx="1524000" cy="7620"/>
        </a:xfrm>
        <a:custGeom>
          <a:avLst/>
          <a:gdLst/>
          <a:ahLst/>
          <a:cxnLst/>
          <a:rect l="0" t="0" r="0" b="0"/>
          <a:pathLst>
            <a:path w="1524000" h="7620">
              <a:moveTo>
                <a:pt x="1524000" y="7619"/>
              </a:moveTo>
              <a:lnTo>
                <a:pt x="0" y="7619"/>
              </a:lnTo>
              <a:lnTo>
                <a:pt x="0" y="0"/>
              </a:lnTo>
              <a:lnTo>
                <a:pt x="1524000" y="0"/>
              </a:lnTo>
              <a:lnTo>
                <a:pt x="1524000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328746</xdr:colOff>
      <xdr:row>23</xdr:row>
      <xdr:rowOff>82508</xdr:rowOff>
    </xdr:from>
    <xdr:ext cx="1372256" cy="358874"/>
    <xdr:pic>
      <xdr:nvPicPr>
        <xdr:cNvPr id="209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72256" cy="358874"/>
        </a:xfrm>
        <a:prstGeom prst="rect">
          <a:avLst/>
        </a:prstGeom>
      </xdr:spPr>
    </xdr:pic>
    <xdr:clientData/>
  </xdr:oneCellAnchor>
</xdr:wsDr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106425</xdr:colOff>
      <xdr:row>34</xdr:row>
      <xdr:rowOff>74917</xdr:rowOff>
    </xdr:from>
    <xdr:ext cx="1620520" cy="7620"/>
    <xdr:sp macro="" textlink="">
      <xdr:nvSpPr>
        <xdr:cNvPr id="210" name="Shape 210"/>
        <xdr:cNvSpPr/>
      </xdr:nvSpPr>
      <xdr:spPr>
        <a:xfrm>
          <a:off x="0" y="0"/>
          <a:ext cx="1620520" cy="7620"/>
        </a:xfrm>
        <a:custGeom>
          <a:avLst/>
          <a:gdLst/>
          <a:ahLst/>
          <a:cxnLst/>
          <a:rect l="0" t="0" r="0" b="0"/>
          <a:pathLst>
            <a:path w="1620520" h="7620">
              <a:moveTo>
                <a:pt x="1620012" y="7619"/>
              </a:moveTo>
              <a:lnTo>
                <a:pt x="0" y="7619"/>
              </a:lnTo>
              <a:lnTo>
                <a:pt x="0" y="0"/>
              </a:lnTo>
              <a:lnTo>
                <a:pt x="1620012" y="0"/>
              </a:lnTo>
              <a:lnTo>
                <a:pt x="162001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208369</xdr:colOff>
      <xdr:row>34</xdr:row>
      <xdr:rowOff>87617</xdr:rowOff>
    </xdr:from>
    <xdr:ext cx="1459476" cy="383402"/>
    <xdr:pic>
      <xdr:nvPicPr>
        <xdr:cNvPr id="211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9476" cy="383402"/>
        </a:xfrm>
        <a:prstGeom prst="rect">
          <a:avLst/>
        </a:prstGeom>
      </xdr:spPr>
    </xdr:pic>
    <xdr:clientData/>
  </xdr:oneCellAnchor>
</xdr:wsDr>
</file>

<file path=xl/drawings/drawing1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81660</xdr:colOff>
      <xdr:row>34</xdr:row>
      <xdr:rowOff>78322</xdr:rowOff>
    </xdr:from>
    <xdr:ext cx="1697989" cy="489584"/>
    <xdr:grpSp>
      <xdr:nvGrpSpPr>
        <xdr:cNvPr id="212" name="Group 212"/>
        <xdr:cNvGrpSpPr/>
      </xdr:nvGrpSpPr>
      <xdr:grpSpPr>
        <a:xfrm>
          <a:off x="0" y="0"/>
          <a:ext cx="1697989" cy="489584"/>
          <a:chOff x="0" y="0"/>
          <a:chExt cx="1697989" cy="489584"/>
        </a:xfrm>
      </xdr:grpSpPr>
      <xdr:sp macro="" textlink="">
        <xdr:nvSpPr>
          <xdr:cNvPr id="213" name="Shape 213"/>
          <xdr:cNvSpPr/>
        </xdr:nvSpPr>
        <xdr:spPr>
          <a:xfrm>
            <a:off x="0" y="108204"/>
            <a:ext cx="1697989" cy="9525"/>
          </a:xfrm>
          <a:custGeom>
            <a:avLst/>
            <a:gdLst/>
            <a:ahLst/>
            <a:cxnLst/>
            <a:rect l="0" t="0" r="0" b="0"/>
            <a:pathLst>
              <a:path w="1697989" h="9525">
                <a:moveTo>
                  <a:pt x="1697736" y="9143"/>
                </a:moveTo>
                <a:lnTo>
                  <a:pt x="0" y="9143"/>
                </a:lnTo>
                <a:lnTo>
                  <a:pt x="0" y="0"/>
                </a:lnTo>
                <a:lnTo>
                  <a:pt x="1697736" y="0"/>
                </a:lnTo>
                <a:lnTo>
                  <a:pt x="1697736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214" name="image17.jpeg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248" y="106680"/>
            <a:ext cx="1274063" cy="2982"/>
          </a:xfrm>
          <a:prstGeom prst="rect">
            <a:avLst/>
          </a:prstGeom>
        </xdr:spPr>
      </xdr:pic>
      <xdr:pic>
        <xdr:nvPicPr>
          <xdr:cNvPr id="215" name="image15.jpeg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16" y="0"/>
            <a:ext cx="1601724" cy="489203"/>
          </a:xfrm>
          <a:prstGeom prst="rect">
            <a:avLst/>
          </a:prstGeom>
        </xdr:spPr>
      </xdr:pic>
    </xdr:grpSp>
    <xdr:clientData/>
  </xdr:oneCellAnchor>
</xdr:wsDr>
</file>

<file path=xl/drawings/drawing1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113410</xdr:colOff>
      <xdr:row>34</xdr:row>
      <xdr:rowOff>73214</xdr:rowOff>
    </xdr:from>
    <xdr:ext cx="1661160" cy="466725"/>
    <xdr:grpSp>
      <xdr:nvGrpSpPr>
        <xdr:cNvPr id="216" name="Group 216"/>
        <xdr:cNvGrpSpPr/>
      </xdr:nvGrpSpPr>
      <xdr:grpSpPr>
        <a:xfrm>
          <a:off x="0" y="0"/>
          <a:ext cx="1661160" cy="466725"/>
          <a:chOff x="0" y="0"/>
          <a:chExt cx="1661160" cy="466725"/>
        </a:xfrm>
      </xdr:grpSpPr>
      <xdr:sp macro="" textlink="">
        <xdr:nvSpPr>
          <xdr:cNvPr id="217" name="Shape 217"/>
          <xdr:cNvSpPr/>
        </xdr:nvSpPr>
        <xdr:spPr>
          <a:xfrm>
            <a:off x="0" y="105155"/>
            <a:ext cx="1597660" cy="7620"/>
          </a:xfrm>
          <a:custGeom>
            <a:avLst/>
            <a:gdLst/>
            <a:ahLst/>
            <a:cxnLst/>
            <a:rect l="0" t="0" r="0" b="0"/>
            <a:pathLst>
              <a:path w="1597660" h="7620">
                <a:moveTo>
                  <a:pt x="1597152" y="7619"/>
                </a:moveTo>
                <a:lnTo>
                  <a:pt x="0" y="7619"/>
                </a:lnTo>
                <a:lnTo>
                  <a:pt x="0" y="0"/>
                </a:lnTo>
                <a:lnTo>
                  <a:pt x="1597152" y="0"/>
                </a:lnTo>
                <a:lnTo>
                  <a:pt x="1597152" y="7619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218" name="image15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924" y="0"/>
            <a:ext cx="1507236" cy="466343"/>
          </a:xfrm>
          <a:prstGeom prst="rect">
            <a:avLst/>
          </a:prstGeom>
        </xdr:spPr>
      </xdr:pic>
    </xdr:grpSp>
    <xdr:clientData/>
  </xdr:oneCellAnchor>
</xdr:wsDr>
</file>

<file path=xl/drawings/drawing1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48640</xdr:colOff>
      <xdr:row>23</xdr:row>
      <xdr:rowOff>83430</xdr:rowOff>
    </xdr:from>
    <xdr:ext cx="1793875" cy="9525"/>
    <xdr:sp macro="" textlink="">
      <xdr:nvSpPr>
        <xdr:cNvPr id="219" name="Shape 219"/>
        <xdr:cNvSpPr/>
      </xdr:nvSpPr>
      <xdr:spPr>
        <a:xfrm>
          <a:off x="0" y="0"/>
          <a:ext cx="1793875" cy="9525"/>
        </a:xfrm>
        <a:custGeom>
          <a:avLst/>
          <a:gdLst/>
          <a:ahLst/>
          <a:cxnLst/>
          <a:rect l="0" t="0" r="0" b="0"/>
          <a:pathLst>
            <a:path w="1793875" h="9525">
              <a:moveTo>
                <a:pt x="1793748" y="9143"/>
              </a:moveTo>
              <a:lnTo>
                <a:pt x="0" y="9143"/>
              </a:lnTo>
              <a:lnTo>
                <a:pt x="0" y="0"/>
              </a:lnTo>
              <a:lnTo>
                <a:pt x="1793748" y="0"/>
              </a:lnTo>
              <a:lnTo>
                <a:pt x="1793748" y="9143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274474</xdr:colOff>
      <xdr:row>23</xdr:row>
      <xdr:rowOff>96130</xdr:rowOff>
    </xdr:from>
    <xdr:ext cx="1615017" cy="423420"/>
    <xdr:pic>
      <xdr:nvPicPr>
        <xdr:cNvPr id="220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5017" cy="423420"/>
        </a:xfrm>
        <a:prstGeom prst="rect">
          <a:avLst/>
        </a:prstGeom>
      </xdr:spPr>
    </xdr:pic>
    <xdr:clientData/>
  </xdr:oneCellAnchor>
</xdr:wsDr>
</file>

<file path=xl/drawings/drawing1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89915</xdr:colOff>
      <xdr:row>22</xdr:row>
      <xdr:rowOff>76619</xdr:rowOff>
    </xdr:from>
    <xdr:ext cx="1670685" cy="7620"/>
    <xdr:sp macro="" textlink="">
      <xdr:nvSpPr>
        <xdr:cNvPr id="221" name="Shape 221"/>
        <xdr:cNvSpPr/>
      </xdr:nvSpPr>
      <xdr:spPr>
        <a:xfrm>
          <a:off x="0" y="0"/>
          <a:ext cx="1670685" cy="7620"/>
        </a:xfrm>
        <a:custGeom>
          <a:avLst/>
          <a:gdLst/>
          <a:ahLst/>
          <a:cxnLst/>
          <a:rect l="0" t="0" r="0" b="0"/>
          <a:pathLst>
            <a:path w="1670685" h="7620">
              <a:moveTo>
                <a:pt x="1670304" y="7619"/>
              </a:moveTo>
              <a:lnTo>
                <a:pt x="0" y="7619"/>
              </a:lnTo>
              <a:lnTo>
                <a:pt x="0" y="0"/>
              </a:lnTo>
              <a:lnTo>
                <a:pt x="1670304" y="0"/>
              </a:lnTo>
              <a:lnTo>
                <a:pt x="167030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266371</xdr:colOff>
      <xdr:row>22</xdr:row>
      <xdr:rowOff>89319</xdr:rowOff>
    </xdr:from>
    <xdr:ext cx="1501632" cy="393729"/>
    <xdr:pic>
      <xdr:nvPicPr>
        <xdr:cNvPr id="222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1632" cy="393729"/>
        </a:xfrm>
        <a:prstGeom prst="rect">
          <a:avLst/>
        </a:prstGeom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74675</xdr:colOff>
      <xdr:row>56</xdr:row>
      <xdr:rowOff>65711</xdr:rowOff>
    </xdr:from>
    <xdr:ext cx="1524000" cy="467995"/>
    <xdr:grpSp>
      <xdr:nvGrpSpPr>
        <xdr:cNvPr id="223" name="Group 223"/>
        <xdr:cNvGrpSpPr/>
      </xdr:nvGrpSpPr>
      <xdr:grpSpPr>
        <a:xfrm>
          <a:off x="0" y="0"/>
          <a:ext cx="1524000" cy="467995"/>
          <a:chOff x="0" y="0"/>
          <a:chExt cx="1524000" cy="467995"/>
        </a:xfrm>
      </xdr:grpSpPr>
      <xdr:sp macro="" textlink="">
        <xdr:nvSpPr>
          <xdr:cNvPr id="224" name="Shape 224"/>
          <xdr:cNvSpPr/>
        </xdr:nvSpPr>
        <xdr:spPr>
          <a:xfrm>
            <a:off x="0" y="460248"/>
            <a:ext cx="1524000" cy="7620"/>
          </a:xfrm>
          <a:custGeom>
            <a:avLst/>
            <a:gdLst/>
            <a:ahLst/>
            <a:cxnLst/>
            <a:rect l="0" t="0" r="0" b="0"/>
            <a:pathLst>
              <a:path w="1524000" h="7620">
                <a:moveTo>
                  <a:pt x="1524000" y="7619"/>
                </a:moveTo>
                <a:lnTo>
                  <a:pt x="0" y="7619"/>
                </a:lnTo>
                <a:lnTo>
                  <a:pt x="0" y="0"/>
                </a:lnTo>
                <a:lnTo>
                  <a:pt x="1524000" y="0"/>
                </a:lnTo>
                <a:lnTo>
                  <a:pt x="1524000" y="7619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225" name="image15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16" y="0"/>
            <a:ext cx="1438656" cy="425195"/>
          </a:xfrm>
          <a:prstGeom prst="rect">
            <a:avLst/>
          </a:prstGeom>
        </xdr:spPr>
      </xdr:pic>
    </xdr:grpSp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85470</xdr:colOff>
      <xdr:row>23</xdr:row>
      <xdr:rowOff>74917</xdr:rowOff>
    </xdr:from>
    <xdr:ext cx="1641475" cy="7620"/>
    <xdr:sp macro="" textlink="">
      <xdr:nvSpPr>
        <xdr:cNvPr id="226" name="Shape 226"/>
        <xdr:cNvSpPr/>
      </xdr:nvSpPr>
      <xdr:spPr>
        <a:xfrm>
          <a:off x="0" y="0"/>
          <a:ext cx="1641475" cy="7620"/>
        </a:xfrm>
        <a:custGeom>
          <a:avLst/>
          <a:gdLst/>
          <a:ahLst/>
          <a:cxnLst/>
          <a:rect l="0" t="0" r="0" b="0"/>
          <a:pathLst>
            <a:path w="1641475" h="7620">
              <a:moveTo>
                <a:pt x="1641348" y="7619"/>
              </a:moveTo>
              <a:lnTo>
                <a:pt x="0" y="7619"/>
              </a:lnTo>
              <a:lnTo>
                <a:pt x="0" y="0"/>
              </a:lnTo>
              <a:lnTo>
                <a:pt x="1641348" y="0"/>
              </a:lnTo>
              <a:lnTo>
                <a:pt x="1641348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126501</xdr:colOff>
      <xdr:row>23</xdr:row>
      <xdr:rowOff>87617</xdr:rowOff>
    </xdr:from>
    <xdr:ext cx="1460929" cy="383402"/>
    <xdr:pic>
      <xdr:nvPicPr>
        <xdr:cNvPr id="227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0929" cy="383402"/>
        </a:xfrm>
        <a:prstGeom prst="rect">
          <a:avLst/>
        </a:prstGeom>
      </xdr:spPr>
    </xdr:pic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121030</xdr:colOff>
      <xdr:row>22</xdr:row>
      <xdr:rowOff>73214</xdr:rowOff>
    </xdr:from>
    <xdr:ext cx="1529080" cy="7620"/>
    <xdr:sp macro="" textlink="">
      <xdr:nvSpPr>
        <xdr:cNvPr id="228" name="Shape 228"/>
        <xdr:cNvSpPr/>
      </xdr:nvSpPr>
      <xdr:spPr>
        <a:xfrm>
          <a:off x="0" y="0"/>
          <a:ext cx="1529080" cy="7620"/>
        </a:xfrm>
        <a:custGeom>
          <a:avLst/>
          <a:gdLst/>
          <a:ahLst/>
          <a:cxnLst/>
          <a:rect l="0" t="0" r="0" b="0"/>
          <a:pathLst>
            <a:path w="1529080" h="7620">
              <a:moveTo>
                <a:pt x="1528572" y="7619"/>
              </a:moveTo>
              <a:lnTo>
                <a:pt x="0" y="7619"/>
              </a:lnTo>
              <a:lnTo>
                <a:pt x="0" y="0"/>
              </a:lnTo>
              <a:lnTo>
                <a:pt x="1528572" y="0"/>
              </a:lnTo>
              <a:lnTo>
                <a:pt x="152857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253618</xdr:colOff>
      <xdr:row>22</xdr:row>
      <xdr:rowOff>85914</xdr:rowOff>
    </xdr:from>
    <xdr:ext cx="1417320" cy="370493"/>
    <xdr:pic>
      <xdr:nvPicPr>
        <xdr:cNvPr id="229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17320" cy="370493"/>
        </a:xfrm>
        <a:prstGeom prst="rect">
          <a:avLst/>
        </a:prstGeom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22</xdr:row>
      <xdr:rowOff>76619</xdr:rowOff>
    </xdr:from>
    <xdr:ext cx="1647825" cy="7620"/>
    <xdr:sp macro="" textlink="">
      <xdr:nvSpPr>
        <xdr:cNvPr id="230" name="Shape 230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284050</xdr:colOff>
      <xdr:row>22</xdr:row>
      <xdr:rowOff>89319</xdr:rowOff>
    </xdr:from>
    <xdr:ext cx="1482734" cy="388566"/>
    <xdr:pic>
      <xdr:nvPicPr>
        <xdr:cNvPr id="231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77546</xdr:colOff>
      <xdr:row>23</xdr:row>
      <xdr:rowOff>277819</xdr:rowOff>
    </xdr:from>
    <xdr:ext cx="1310012" cy="380482"/>
    <xdr:pic>
      <xdr:nvPicPr>
        <xdr:cNvPr id="18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0012" cy="380482"/>
        </a:xfrm>
        <a:prstGeom prst="rect">
          <a:avLst/>
        </a:prstGeom>
      </xdr:spPr>
    </xdr:pic>
    <xdr:clientData/>
  </xdr:one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74040</xdr:colOff>
      <xdr:row>27</xdr:row>
      <xdr:rowOff>80025</xdr:rowOff>
    </xdr:from>
    <xdr:ext cx="1720850" cy="9525"/>
    <xdr:sp macro="" textlink="">
      <xdr:nvSpPr>
        <xdr:cNvPr id="232" name="Shape 232"/>
        <xdr:cNvSpPr/>
      </xdr:nvSpPr>
      <xdr:spPr>
        <a:xfrm>
          <a:off x="0" y="0"/>
          <a:ext cx="1720850" cy="9525"/>
        </a:xfrm>
        <a:custGeom>
          <a:avLst/>
          <a:gdLst/>
          <a:ahLst/>
          <a:cxnLst/>
          <a:rect l="0" t="0" r="0" b="0"/>
          <a:pathLst>
            <a:path w="1720850" h="9525">
              <a:moveTo>
                <a:pt x="1720596" y="9144"/>
              </a:moveTo>
              <a:lnTo>
                <a:pt x="0" y="9144"/>
              </a:lnTo>
              <a:lnTo>
                <a:pt x="0" y="0"/>
              </a:lnTo>
              <a:lnTo>
                <a:pt x="1720596" y="0"/>
              </a:lnTo>
              <a:lnTo>
                <a:pt x="1720596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181940</xdr:colOff>
      <xdr:row>27</xdr:row>
      <xdr:rowOff>92725</xdr:rowOff>
    </xdr:from>
    <xdr:ext cx="1549603" cy="405348"/>
    <xdr:pic>
      <xdr:nvPicPr>
        <xdr:cNvPr id="233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9603" cy="405348"/>
        </a:xfrm>
        <a:prstGeom prst="rect">
          <a:avLst/>
        </a:prstGeom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106425</xdr:colOff>
      <xdr:row>22</xdr:row>
      <xdr:rowOff>74916</xdr:rowOff>
    </xdr:from>
    <xdr:ext cx="1620520" cy="7620"/>
    <xdr:sp macro="" textlink="">
      <xdr:nvSpPr>
        <xdr:cNvPr id="234" name="Shape 234"/>
        <xdr:cNvSpPr/>
      </xdr:nvSpPr>
      <xdr:spPr>
        <a:xfrm>
          <a:off x="0" y="0"/>
          <a:ext cx="1620520" cy="7620"/>
        </a:xfrm>
        <a:custGeom>
          <a:avLst/>
          <a:gdLst/>
          <a:ahLst/>
          <a:cxnLst/>
          <a:rect l="0" t="0" r="0" b="0"/>
          <a:pathLst>
            <a:path w="1620520" h="7620">
              <a:moveTo>
                <a:pt x="1620012" y="7619"/>
              </a:moveTo>
              <a:lnTo>
                <a:pt x="0" y="7619"/>
              </a:lnTo>
              <a:lnTo>
                <a:pt x="0" y="0"/>
              </a:lnTo>
              <a:lnTo>
                <a:pt x="1620012" y="0"/>
              </a:lnTo>
              <a:lnTo>
                <a:pt x="162001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316573</xdr:colOff>
      <xdr:row>22</xdr:row>
      <xdr:rowOff>87616</xdr:rowOff>
    </xdr:from>
    <xdr:ext cx="1459476" cy="380820"/>
    <xdr:pic>
      <xdr:nvPicPr>
        <xdr:cNvPr id="235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9476" cy="380820"/>
        </a:xfrm>
        <a:prstGeom prst="rect">
          <a:avLst/>
        </a:prstGeom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106425</xdr:colOff>
      <xdr:row>22</xdr:row>
      <xdr:rowOff>74916</xdr:rowOff>
    </xdr:from>
    <xdr:ext cx="1620520" cy="7620"/>
    <xdr:sp macro="" textlink="">
      <xdr:nvSpPr>
        <xdr:cNvPr id="236" name="Shape 236"/>
        <xdr:cNvSpPr/>
      </xdr:nvSpPr>
      <xdr:spPr>
        <a:xfrm>
          <a:off x="0" y="0"/>
          <a:ext cx="1620520" cy="7620"/>
        </a:xfrm>
        <a:custGeom>
          <a:avLst/>
          <a:gdLst/>
          <a:ahLst/>
          <a:cxnLst/>
          <a:rect l="0" t="0" r="0" b="0"/>
          <a:pathLst>
            <a:path w="1620520" h="7620">
              <a:moveTo>
                <a:pt x="1620012" y="7619"/>
              </a:moveTo>
              <a:lnTo>
                <a:pt x="0" y="7619"/>
              </a:lnTo>
              <a:lnTo>
                <a:pt x="0" y="0"/>
              </a:lnTo>
              <a:lnTo>
                <a:pt x="1620012" y="0"/>
              </a:lnTo>
              <a:lnTo>
                <a:pt x="162001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255566</xdr:colOff>
      <xdr:row>22</xdr:row>
      <xdr:rowOff>87616</xdr:rowOff>
    </xdr:from>
    <xdr:ext cx="1458022" cy="380820"/>
    <xdr:pic>
      <xdr:nvPicPr>
        <xdr:cNvPr id="237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8022" cy="380820"/>
        </a:xfrm>
        <a:prstGeom prst="rect">
          <a:avLst/>
        </a:prstGeom>
      </xdr:spPr>
    </xdr:pic>
    <xdr:clientData/>
  </xdr:oneCellAnchor>
</xdr:wsDr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25</xdr:row>
      <xdr:rowOff>76619</xdr:rowOff>
    </xdr:from>
    <xdr:ext cx="1647825" cy="7620"/>
    <xdr:sp macro="" textlink="">
      <xdr:nvSpPr>
        <xdr:cNvPr id="238" name="Shape 238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201754</xdr:colOff>
      <xdr:row>25</xdr:row>
      <xdr:rowOff>89319</xdr:rowOff>
    </xdr:from>
    <xdr:ext cx="1482734" cy="388565"/>
    <xdr:pic>
      <xdr:nvPicPr>
        <xdr:cNvPr id="239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31</xdr:row>
      <xdr:rowOff>76619</xdr:rowOff>
    </xdr:from>
    <xdr:ext cx="1647825" cy="7620"/>
    <xdr:sp macro="" textlink="">
      <xdr:nvSpPr>
        <xdr:cNvPr id="240" name="Shape 240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270334</xdr:colOff>
      <xdr:row>31</xdr:row>
      <xdr:rowOff>89319</xdr:rowOff>
    </xdr:from>
    <xdr:ext cx="1482734" cy="388565"/>
    <xdr:pic>
      <xdr:nvPicPr>
        <xdr:cNvPr id="241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242" name="Shape 242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284050</xdr:colOff>
      <xdr:row>26</xdr:row>
      <xdr:rowOff>89319</xdr:rowOff>
    </xdr:from>
    <xdr:ext cx="1482734" cy="388565"/>
    <xdr:pic>
      <xdr:nvPicPr>
        <xdr:cNvPr id="243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244" name="Shape 244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284050</xdr:colOff>
      <xdr:row>26</xdr:row>
      <xdr:rowOff>89319</xdr:rowOff>
    </xdr:from>
    <xdr:ext cx="1482734" cy="388565"/>
    <xdr:pic>
      <xdr:nvPicPr>
        <xdr:cNvPr id="245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246" name="Shape 246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319055</xdr:colOff>
      <xdr:row>24</xdr:row>
      <xdr:rowOff>89319</xdr:rowOff>
    </xdr:from>
    <xdr:ext cx="1481281" cy="388565"/>
    <xdr:pic>
      <xdr:nvPicPr>
        <xdr:cNvPr id="247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8565"/>
        </a:xfrm>
        <a:prstGeom prst="rect">
          <a:avLst/>
        </a:prstGeom>
      </xdr:spPr>
    </xdr:pic>
    <xdr:clientData/>
  </xdr:oneCellAnchor>
</xdr:wsDr>
</file>

<file path=xl/drawings/drawing1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248" name="Shape 248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188038</xdr:colOff>
      <xdr:row>26</xdr:row>
      <xdr:rowOff>89319</xdr:rowOff>
    </xdr:from>
    <xdr:ext cx="1482734" cy="388565"/>
    <xdr:pic>
      <xdr:nvPicPr>
        <xdr:cNvPr id="249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711942</xdr:colOff>
      <xdr:row>20</xdr:row>
      <xdr:rowOff>0</xdr:rowOff>
    </xdr:from>
    <xdr:ext cx="1991516" cy="522821"/>
    <xdr:pic>
      <xdr:nvPicPr>
        <xdr:cNvPr id="250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91516" cy="522821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34</xdr:row>
      <xdr:rowOff>462534</xdr:rowOff>
    </xdr:from>
    <xdr:ext cx="2253995" cy="670560"/>
    <xdr:pic>
      <xdr:nvPicPr>
        <xdr:cNvPr id="19" name="image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3995" cy="670560"/>
        </a:xfrm>
        <a:prstGeom prst="rect">
          <a:avLst/>
        </a:prstGeom>
      </xdr:spPr>
    </xdr:pic>
    <xdr:clientData/>
  </xdr:oneCellAnchor>
</xdr:wsDr>
</file>

<file path=xl/drawings/drawing1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48640</xdr:colOff>
      <xdr:row>30</xdr:row>
      <xdr:rowOff>83430</xdr:rowOff>
    </xdr:from>
    <xdr:ext cx="1793875" cy="9525"/>
    <xdr:sp macro="" textlink="">
      <xdr:nvSpPr>
        <xdr:cNvPr id="251" name="Shape 251"/>
        <xdr:cNvSpPr/>
      </xdr:nvSpPr>
      <xdr:spPr>
        <a:xfrm>
          <a:off x="0" y="0"/>
          <a:ext cx="1793875" cy="9525"/>
        </a:xfrm>
        <a:custGeom>
          <a:avLst/>
          <a:gdLst/>
          <a:ahLst/>
          <a:cxnLst/>
          <a:rect l="0" t="0" r="0" b="0"/>
          <a:pathLst>
            <a:path w="1793875" h="9525">
              <a:moveTo>
                <a:pt x="1793748" y="9144"/>
              </a:moveTo>
              <a:lnTo>
                <a:pt x="0" y="9144"/>
              </a:lnTo>
              <a:lnTo>
                <a:pt x="0" y="0"/>
              </a:lnTo>
              <a:lnTo>
                <a:pt x="1793748" y="0"/>
              </a:lnTo>
              <a:lnTo>
                <a:pt x="1793748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297334</xdr:colOff>
      <xdr:row>30</xdr:row>
      <xdr:rowOff>96130</xdr:rowOff>
    </xdr:from>
    <xdr:ext cx="1615017" cy="423420"/>
    <xdr:pic>
      <xdr:nvPicPr>
        <xdr:cNvPr id="252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5017" cy="423420"/>
        </a:xfrm>
        <a:prstGeom prst="rect">
          <a:avLst/>
        </a:prstGeom>
      </xdr:spPr>
    </xdr:pic>
    <xdr:clientData/>
  </xdr:oneCellAnchor>
</xdr:wsDr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253" name="Shape 253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264238</xdr:colOff>
      <xdr:row>24</xdr:row>
      <xdr:rowOff>89319</xdr:rowOff>
    </xdr:from>
    <xdr:ext cx="1482734" cy="388565"/>
    <xdr:pic>
      <xdr:nvPicPr>
        <xdr:cNvPr id="254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55" name="Shape 255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188038</xdr:colOff>
      <xdr:row>23</xdr:row>
      <xdr:rowOff>89319</xdr:rowOff>
    </xdr:from>
    <xdr:ext cx="1482734" cy="387275"/>
    <xdr:pic>
      <xdr:nvPicPr>
        <xdr:cNvPr id="256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7275"/>
        </a:xfrm>
        <a:prstGeom prst="rect">
          <a:avLst/>
        </a:prstGeom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57" name="Shape 257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235329</xdr:colOff>
      <xdr:row>23</xdr:row>
      <xdr:rowOff>89319</xdr:rowOff>
    </xdr:from>
    <xdr:ext cx="1484188" cy="388565"/>
    <xdr:pic>
      <xdr:nvPicPr>
        <xdr:cNvPr id="258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4188" cy="388565"/>
        </a:xfrm>
        <a:prstGeom prst="rect">
          <a:avLst/>
        </a:prstGeom>
      </xdr:spPr>
    </xdr:pic>
    <xdr:clientData/>
  </xdr:oneCellAnchor>
</xdr:wsDr>
</file>

<file path=xl/drawings/drawing14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32130</xdr:colOff>
      <xdr:row>24</xdr:row>
      <xdr:rowOff>85133</xdr:rowOff>
    </xdr:from>
    <xdr:ext cx="1844039" cy="9525"/>
    <xdr:sp macro="" textlink="">
      <xdr:nvSpPr>
        <xdr:cNvPr id="259" name="Shape 259"/>
        <xdr:cNvSpPr/>
      </xdr:nvSpPr>
      <xdr:spPr>
        <a:xfrm>
          <a:off x="0" y="0"/>
          <a:ext cx="1844039" cy="9525"/>
        </a:xfrm>
        <a:custGeom>
          <a:avLst/>
          <a:gdLst/>
          <a:ahLst/>
          <a:cxnLst/>
          <a:rect l="0" t="0" r="0" b="0"/>
          <a:pathLst>
            <a:path w="1844039" h="9525">
              <a:moveTo>
                <a:pt x="1844040" y="9144"/>
              </a:moveTo>
              <a:lnTo>
                <a:pt x="0" y="9144"/>
              </a:lnTo>
              <a:lnTo>
                <a:pt x="0" y="0"/>
              </a:lnTo>
              <a:lnTo>
                <a:pt x="1844040" y="0"/>
              </a:lnTo>
              <a:lnTo>
                <a:pt x="1844040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2</xdr:col>
      <xdr:colOff>188205</xdr:colOff>
      <xdr:row>24</xdr:row>
      <xdr:rowOff>97833</xdr:rowOff>
    </xdr:from>
    <xdr:ext cx="1672950" cy="459207"/>
    <xdr:pic>
      <xdr:nvPicPr>
        <xdr:cNvPr id="260" name="image18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72950" cy="459207"/>
        </a:xfrm>
        <a:prstGeom prst="rect">
          <a:avLst/>
        </a:prstGeom>
      </xdr:spPr>
    </xdr:pic>
    <xdr:clientData/>
  </xdr:oneCellAnchor>
</xdr:wsDr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61" name="Shape 261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208081</xdr:colOff>
      <xdr:row>23</xdr:row>
      <xdr:rowOff>89319</xdr:rowOff>
    </xdr:from>
    <xdr:ext cx="1489918" cy="388565"/>
    <xdr:pic>
      <xdr:nvPicPr>
        <xdr:cNvPr id="262" name="image19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9918" cy="388565"/>
        </a:xfrm>
        <a:prstGeom prst="rect">
          <a:avLst/>
        </a:prstGeom>
      </xdr:spPr>
    </xdr:pic>
    <xdr:clientData/>
  </xdr:oneCellAnchor>
</xdr:wsDr>
</file>

<file path=xl/drawings/drawing1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63" name="Shape 263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297766</xdr:colOff>
      <xdr:row>23</xdr:row>
      <xdr:rowOff>89319</xdr:rowOff>
    </xdr:from>
    <xdr:ext cx="1482734" cy="388565"/>
    <xdr:pic>
      <xdr:nvPicPr>
        <xdr:cNvPr id="264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265" name="Shape 265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297766</xdr:colOff>
      <xdr:row>24</xdr:row>
      <xdr:rowOff>89319</xdr:rowOff>
    </xdr:from>
    <xdr:ext cx="1482734" cy="388565"/>
    <xdr:pic>
      <xdr:nvPicPr>
        <xdr:cNvPr id="266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67" name="Shape 267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297766</xdr:colOff>
      <xdr:row>23</xdr:row>
      <xdr:rowOff>89319</xdr:rowOff>
    </xdr:from>
    <xdr:ext cx="1482734" cy="388565"/>
    <xdr:pic>
      <xdr:nvPicPr>
        <xdr:cNvPr id="268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69" name="Shape 269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297766</xdr:colOff>
      <xdr:row>23</xdr:row>
      <xdr:rowOff>89319</xdr:rowOff>
    </xdr:from>
    <xdr:ext cx="1482734" cy="388565"/>
    <xdr:pic>
      <xdr:nvPicPr>
        <xdr:cNvPr id="270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734" cy="38856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152145</xdr:colOff>
      <xdr:row>0</xdr:row>
      <xdr:rowOff>57911</xdr:rowOff>
    </xdr:from>
    <xdr:ext cx="424315" cy="489203"/>
    <xdr:pic>
      <xdr:nvPicPr>
        <xdr:cNvPr id="20" name="image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4315" cy="489203"/>
        </a:xfrm>
        <a:prstGeom prst="rect">
          <a:avLst/>
        </a:prstGeom>
      </xdr:spPr>
    </xdr:pic>
    <xdr:clientData/>
  </xdr:oneCellAnchor>
  <xdr:oneCellAnchor>
    <xdr:from>
      <xdr:col>6</xdr:col>
      <xdr:colOff>160020</xdr:colOff>
      <xdr:row>0</xdr:row>
      <xdr:rowOff>3047</xdr:rowOff>
    </xdr:from>
    <xdr:ext cx="435863" cy="498347"/>
    <xdr:pic>
      <xdr:nvPicPr>
        <xdr:cNvPr id="21" name="image5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5863" cy="498347"/>
        </a:xfrm>
        <a:prstGeom prst="rect">
          <a:avLst/>
        </a:prstGeom>
      </xdr:spPr>
    </xdr:pic>
    <xdr:clientData/>
  </xdr:oneCellAnchor>
  <xdr:oneCellAnchor>
    <xdr:from>
      <xdr:col>1</xdr:col>
      <xdr:colOff>220725</xdr:colOff>
      <xdr:row>15</xdr:row>
      <xdr:rowOff>96011</xdr:rowOff>
    </xdr:from>
    <xdr:ext cx="1333500" cy="400685"/>
    <xdr:grpSp>
      <xdr:nvGrpSpPr>
        <xdr:cNvPr id="22" name="Group 22"/>
        <xdr:cNvGrpSpPr/>
      </xdr:nvGrpSpPr>
      <xdr:grpSpPr>
        <a:xfrm>
          <a:off x="0" y="0"/>
          <a:ext cx="1333500" cy="400685"/>
          <a:chOff x="0" y="0"/>
          <a:chExt cx="1333500" cy="400685"/>
        </a:xfrm>
      </xdr:grpSpPr>
      <xdr:sp macro="" textlink="">
        <xdr:nvSpPr>
          <xdr:cNvPr id="23" name="Textbox 23"/>
          <xdr:cNvSpPr txBox="1"/>
        </xdr:nvSpPr>
        <xdr:spPr>
          <a:xfrm>
            <a:off x="0" y="0"/>
            <a:ext cx="1333500" cy="400685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endParaRPr/>
          </a:p>
          <a:p>
            <a:endParaRPr/>
          </a:p>
          <a:p>
            <a:endParaRPr/>
          </a:p>
          <a:p>
            <a:r>
              <a:rPr sz="500" b="0">
                <a:latin typeface="Calibri"/>
                <a:cs typeface="Calibri"/>
              </a:rPr>
              <a:t>ING. </a:t>
            </a:r>
            <a:r>
              <a:rPr sz="500" b="0" spc="5">
                <a:latin typeface="Calibri"/>
                <a:cs typeface="Calibri"/>
              </a:rPr>
              <a:t>Y</a:t>
            </a:r>
            <a:r>
              <a:rPr sz="500" b="0" spc="0">
                <a:latin typeface="Calibri"/>
                <a:cs typeface="Calibri"/>
              </a:rPr>
              <a:t>ANKAINE PIMI</a:t>
            </a:r>
            <a:r>
              <a:rPr sz="500" b="0" spc="-5">
                <a:latin typeface="Calibri"/>
                <a:cs typeface="Calibri"/>
              </a:rPr>
              <a:t>E</a:t>
            </a:r>
            <a:r>
              <a:rPr sz="500" b="0" spc="0">
                <a:latin typeface="Calibri"/>
                <a:cs typeface="Calibri"/>
              </a:rPr>
              <a:t>N</a:t>
            </a:r>
            <a:r>
              <a:rPr sz="500" b="0" spc="5">
                <a:latin typeface="Calibri"/>
                <a:cs typeface="Calibri"/>
              </a:rPr>
              <a:t>T</a:t>
            </a:r>
            <a:r>
              <a:rPr sz="500" b="0" spc="0">
                <a:latin typeface="Calibri"/>
                <a:cs typeface="Calibri"/>
              </a:rPr>
              <a:t>A </a:t>
            </a:r>
            <a:r>
              <a:rPr sz="500" b="0" spc="5">
                <a:latin typeface="Calibri"/>
                <a:cs typeface="Calibri"/>
              </a:rPr>
              <a:t>A</a:t>
            </a:r>
            <a:r>
              <a:rPr sz="500" b="0" spc="-10">
                <a:latin typeface="Calibri"/>
                <a:cs typeface="Calibri"/>
              </a:rPr>
              <a:t>R</a:t>
            </a:r>
            <a:r>
              <a:rPr sz="500" b="0" spc="0">
                <a:latin typeface="Calibri"/>
                <a:cs typeface="Calibri"/>
              </a:rPr>
              <a:t>ISME</a:t>
            </a:r>
            <a:r>
              <a:rPr sz="500" b="0" spc="5">
                <a:latin typeface="Calibri"/>
                <a:cs typeface="Calibri"/>
              </a:rPr>
              <a:t>N</a:t>
            </a:r>
            <a:r>
              <a:rPr sz="500" b="0" spc="-10">
                <a:latin typeface="Calibri"/>
                <a:cs typeface="Calibri"/>
              </a:rPr>
              <a:t>D</a:t>
            </a:r>
            <a:r>
              <a:rPr sz="500" b="0" spc="0">
                <a:latin typeface="Calibri"/>
                <a:cs typeface="Calibri"/>
              </a:rPr>
              <a:t>Y </a:t>
            </a:r>
            <a:r>
              <a:rPr sz="500" b="0" spc="5">
                <a:latin typeface="Calibri"/>
                <a:cs typeface="Calibri"/>
              </a:rPr>
              <a:t>S</a:t>
            </a:r>
            <a:r>
              <a:rPr sz="500" b="0" spc="-5">
                <a:latin typeface="Calibri"/>
                <a:cs typeface="Calibri"/>
              </a:rPr>
              <a:t>E</a:t>
            </a:r>
            <a:r>
              <a:rPr sz="500" b="0" spc="0">
                <a:latin typeface="Calibri"/>
                <a:cs typeface="Calibri"/>
              </a:rPr>
              <a:t>C</a:t>
            </a:r>
            <a:r>
              <a:rPr sz="500" b="0" spc="-10">
                <a:latin typeface="Calibri"/>
                <a:cs typeface="Calibri"/>
              </a:rPr>
              <a:t>R</a:t>
            </a:r>
            <a:r>
              <a:rPr sz="500" b="0" spc="0">
                <a:latin typeface="Calibri"/>
                <a:cs typeface="Calibri"/>
              </a:rPr>
              <a:t>ET</a:t>
            </a:r>
            <a:r>
              <a:rPr sz="500" b="0" spc="5">
                <a:latin typeface="Calibri"/>
                <a:cs typeface="Calibri"/>
              </a:rPr>
              <a:t>A</a:t>
            </a:r>
            <a:r>
              <a:rPr sz="500" b="0" spc="-10">
                <a:latin typeface="Calibri"/>
                <a:cs typeface="Calibri"/>
              </a:rPr>
              <a:t>R</a:t>
            </a:r>
            <a:r>
              <a:rPr sz="500" b="0" spc="0">
                <a:latin typeface="Calibri"/>
                <a:cs typeface="Calibri"/>
              </a:rPr>
              <a:t>IA </a:t>
            </a:r>
            <a:r>
              <a:rPr sz="500" b="0" spc="-5">
                <a:latin typeface="Calibri"/>
                <a:cs typeface="Calibri"/>
              </a:rPr>
              <a:t>D</a:t>
            </a:r>
            <a:r>
              <a:rPr sz="500" b="0" spc="0">
                <a:latin typeface="Calibri"/>
                <a:cs typeface="Calibri"/>
              </a:rPr>
              <a:t>E O</a:t>
            </a:r>
            <a:r>
              <a:rPr sz="500" b="0" spc="-10">
                <a:latin typeface="Calibri"/>
                <a:cs typeface="Calibri"/>
              </a:rPr>
              <a:t>B</a:t>
            </a:r>
            <a:r>
              <a:rPr sz="500" b="0" spc="0">
                <a:latin typeface="Calibri"/>
                <a:cs typeface="Calibri"/>
              </a:rPr>
              <a:t>R</a:t>
            </a:r>
            <a:r>
              <a:rPr sz="500" b="0" spc="-5">
                <a:latin typeface="Calibri"/>
                <a:cs typeface="Calibri"/>
              </a:rPr>
              <a:t>A</a:t>
            </a:r>
            <a:r>
              <a:rPr sz="500" b="0" spc="0">
                <a:latin typeface="Calibri"/>
                <a:cs typeface="Calibri"/>
              </a:rPr>
              <a:t>S</a:t>
            </a:r>
            <a:r>
              <a:rPr sz="500" b="0" spc="5">
                <a:latin typeface="Calibri"/>
                <a:cs typeface="Calibri"/>
              </a:rPr>
              <a:t> </a:t>
            </a:r>
            <a:r>
              <a:rPr sz="500" b="0" spc="0">
                <a:latin typeface="Calibri"/>
                <a:cs typeface="Calibri"/>
              </a:rPr>
              <a:t>PUB</a:t>
            </a:r>
            <a:r>
              <a:rPr sz="500" b="0" spc="-10">
                <a:latin typeface="Calibri"/>
                <a:cs typeface="Calibri"/>
              </a:rPr>
              <a:t>L</a:t>
            </a:r>
            <a:r>
              <a:rPr sz="500" b="0" spc="0">
                <a:latin typeface="Calibri"/>
                <a:cs typeface="Calibri"/>
              </a:rPr>
              <a:t>ICAS</a:t>
            </a:r>
          </a:p>
        </xdr:txBody>
      </xdr:sp>
      <xdr:sp macro="" textlink="">
        <xdr:nvSpPr>
          <xdr:cNvPr id="24" name="Shape 24"/>
          <xdr:cNvSpPr/>
        </xdr:nvSpPr>
        <xdr:spPr>
          <a:xfrm>
            <a:off x="0" y="210311"/>
            <a:ext cx="426720" cy="6350"/>
          </a:xfrm>
          <a:custGeom>
            <a:avLst/>
            <a:gdLst/>
            <a:ahLst/>
            <a:cxnLst/>
            <a:rect l="0" t="0" r="0" b="0"/>
            <a:pathLst>
              <a:path w="426720" h="6350">
                <a:moveTo>
                  <a:pt x="426720" y="6096"/>
                </a:moveTo>
                <a:lnTo>
                  <a:pt x="0" y="6096"/>
                </a:lnTo>
                <a:lnTo>
                  <a:pt x="0" y="0"/>
                </a:lnTo>
                <a:lnTo>
                  <a:pt x="426720" y="0"/>
                </a:lnTo>
                <a:lnTo>
                  <a:pt x="426720" y="6096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25" name="image3.png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72" y="0"/>
            <a:ext cx="1328927" cy="394715"/>
          </a:xfrm>
          <a:prstGeom prst="rect">
            <a:avLst/>
          </a:prstGeom>
        </xdr:spPr>
      </xdr:pic>
    </xdr:grpSp>
    <xdr:clientData/>
  </xdr:oneCellAnchor>
</xdr:wsDr>
</file>

<file path=xl/drawings/drawing1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271" name="Shape 271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198120</xdr:colOff>
      <xdr:row>24</xdr:row>
      <xdr:rowOff>89319</xdr:rowOff>
    </xdr:from>
    <xdr:ext cx="1552955" cy="460248"/>
    <xdr:pic>
      <xdr:nvPicPr>
        <xdr:cNvPr id="272" name="image15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52955" cy="460248"/>
        </a:xfrm>
        <a:prstGeom prst="rect">
          <a:avLst/>
        </a:prstGeom>
      </xdr:spPr>
    </xdr:pic>
    <xdr:clientData/>
  </xdr:oneCellAnchor>
</xdr:wsDr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273" name="Shape 273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24</xdr:row>
      <xdr:rowOff>89319</xdr:rowOff>
    </xdr:from>
    <xdr:ext cx="1481281" cy="389857"/>
    <xdr:pic>
      <xdr:nvPicPr>
        <xdr:cNvPr id="274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25</xdr:row>
      <xdr:rowOff>76619</xdr:rowOff>
    </xdr:from>
    <xdr:ext cx="1647825" cy="7620"/>
    <xdr:sp macro="" textlink="">
      <xdr:nvSpPr>
        <xdr:cNvPr id="275" name="Shape 275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25</xdr:row>
      <xdr:rowOff>89319</xdr:rowOff>
    </xdr:from>
    <xdr:ext cx="1481281" cy="389857"/>
    <xdr:pic>
      <xdr:nvPicPr>
        <xdr:cNvPr id="276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77" name="Shape 277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23</xdr:row>
      <xdr:rowOff>89319</xdr:rowOff>
    </xdr:from>
    <xdr:ext cx="1481281" cy="389857"/>
    <xdr:pic>
      <xdr:nvPicPr>
        <xdr:cNvPr id="278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79" name="Shape 279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23</xdr:row>
      <xdr:rowOff>89319</xdr:rowOff>
    </xdr:from>
    <xdr:ext cx="1481281" cy="389857"/>
    <xdr:pic>
      <xdr:nvPicPr>
        <xdr:cNvPr id="280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81" name="Shape 281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23</xdr:row>
      <xdr:rowOff>89319</xdr:rowOff>
    </xdr:from>
    <xdr:ext cx="1481281" cy="389857"/>
    <xdr:pic>
      <xdr:nvPicPr>
        <xdr:cNvPr id="282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83" name="Shape 283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23</xdr:row>
      <xdr:rowOff>89319</xdr:rowOff>
    </xdr:from>
    <xdr:ext cx="1481281" cy="389857"/>
    <xdr:pic>
      <xdr:nvPicPr>
        <xdr:cNvPr id="284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29</xdr:row>
      <xdr:rowOff>76619</xdr:rowOff>
    </xdr:from>
    <xdr:ext cx="1647825" cy="7620"/>
    <xdr:sp macro="" textlink="">
      <xdr:nvSpPr>
        <xdr:cNvPr id="285" name="Shape 285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29</xdr:row>
      <xdr:rowOff>89319</xdr:rowOff>
    </xdr:from>
    <xdr:ext cx="1481281" cy="389857"/>
    <xdr:pic>
      <xdr:nvPicPr>
        <xdr:cNvPr id="286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5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87" name="Shape 287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23</xdr:row>
      <xdr:rowOff>89319</xdr:rowOff>
    </xdr:from>
    <xdr:ext cx="1481281" cy="389857"/>
    <xdr:pic>
      <xdr:nvPicPr>
        <xdr:cNvPr id="288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5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289" name="Shape 289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24</xdr:row>
      <xdr:rowOff>89319</xdr:rowOff>
    </xdr:from>
    <xdr:ext cx="1481281" cy="389857"/>
    <xdr:pic>
      <xdr:nvPicPr>
        <xdr:cNvPr id="290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36</xdr:row>
      <xdr:rowOff>426719</xdr:rowOff>
    </xdr:from>
    <xdr:ext cx="1589532" cy="467867"/>
    <xdr:pic>
      <xdr:nvPicPr>
        <xdr:cNvPr id="26" name="image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89532" cy="467867"/>
        </a:xfrm>
        <a:prstGeom prst="rect">
          <a:avLst/>
        </a:prstGeom>
      </xdr:spPr>
    </xdr:pic>
    <xdr:clientData/>
  </xdr:oneCellAnchor>
</xdr:wsDr>
</file>

<file path=xl/drawings/drawing16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343439</xdr:colOff>
      <xdr:row>24</xdr:row>
      <xdr:rowOff>76619</xdr:rowOff>
    </xdr:from>
    <xdr:ext cx="1481281" cy="389857"/>
    <xdr:pic>
      <xdr:nvPicPr>
        <xdr:cNvPr id="291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6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292" name="Shape 292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24</xdr:row>
      <xdr:rowOff>89319</xdr:rowOff>
    </xdr:from>
    <xdr:ext cx="1481281" cy="389857"/>
    <xdr:pic>
      <xdr:nvPicPr>
        <xdr:cNvPr id="293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6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294" name="Shape 294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24</xdr:row>
      <xdr:rowOff>89319</xdr:rowOff>
    </xdr:from>
    <xdr:ext cx="1481281" cy="389857"/>
    <xdr:pic>
      <xdr:nvPicPr>
        <xdr:cNvPr id="295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23</xdr:row>
      <xdr:rowOff>76619</xdr:rowOff>
    </xdr:from>
    <xdr:ext cx="1647825" cy="7620"/>
    <xdr:sp macro="" textlink="">
      <xdr:nvSpPr>
        <xdr:cNvPr id="296" name="Shape 296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23</xdr:row>
      <xdr:rowOff>89319</xdr:rowOff>
    </xdr:from>
    <xdr:ext cx="1481281" cy="389857"/>
    <xdr:pic>
      <xdr:nvPicPr>
        <xdr:cNvPr id="297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6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298" name="Shape 298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24</xdr:row>
      <xdr:rowOff>89319</xdr:rowOff>
    </xdr:from>
    <xdr:ext cx="1481281" cy="389857"/>
    <xdr:pic>
      <xdr:nvPicPr>
        <xdr:cNvPr id="299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6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25</xdr:row>
      <xdr:rowOff>76619</xdr:rowOff>
    </xdr:from>
    <xdr:ext cx="1647825" cy="7620"/>
    <xdr:sp macro="" textlink="">
      <xdr:nvSpPr>
        <xdr:cNvPr id="300" name="Shape 300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25</xdr:row>
      <xdr:rowOff>89319</xdr:rowOff>
    </xdr:from>
    <xdr:ext cx="1481281" cy="389857"/>
    <xdr:pic>
      <xdr:nvPicPr>
        <xdr:cNvPr id="301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6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302" name="Shape 302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26</xdr:row>
      <xdr:rowOff>89319</xdr:rowOff>
    </xdr:from>
    <xdr:ext cx="1481281" cy="389857"/>
    <xdr:pic>
      <xdr:nvPicPr>
        <xdr:cNvPr id="303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6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25</xdr:row>
      <xdr:rowOff>76619</xdr:rowOff>
    </xdr:from>
    <xdr:ext cx="1647825" cy="7620"/>
    <xdr:sp macro="" textlink="">
      <xdr:nvSpPr>
        <xdr:cNvPr id="304" name="Shape 304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25</xdr:row>
      <xdr:rowOff>89319</xdr:rowOff>
    </xdr:from>
    <xdr:ext cx="1481281" cy="389857"/>
    <xdr:pic>
      <xdr:nvPicPr>
        <xdr:cNvPr id="305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7"/>
        </a:xfrm>
        <a:prstGeom prst="rect">
          <a:avLst/>
        </a:prstGeom>
      </xdr:spPr>
    </xdr:pic>
    <xdr:clientData/>
  </xdr:oneCellAnchor>
</xdr:wsDr>
</file>

<file path=xl/drawings/drawing16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306" name="Shape 306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343439</xdr:colOff>
      <xdr:row>26</xdr:row>
      <xdr:rowOff>89319</xdr:rowOff>
    </xdr:from>
    <xdr:ext cx="1481281" cy="389856"/>
    <xdr:pic>
      <xdr:nvPicPr>
        <xdr:cNvPr id="307" name="image14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1281" cy="389856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185296</xdr:colOff>
      <xdr:row>24</xdr:row>
      <xdr:rowOff>83430</xdr:rowOff>
    </xdr:from>
    <xdr:ext cx="1778080" cy="491342"/>
    <xdr:pic>
      <xdr:nvPicPr>
        <xdr:cNvPr id="27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080" cy="491342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144849</xdr:colOff>
      <xdr:row>24</xdr:row>
      <xdr:rowOff>85132</xdr:rowOff>
    </xdr:from>
    <xdr:ext cx="1827350" cy="507765"/>
    <xdr:pic>
      <xdr:nvPicPr>
        <xdr:cNvPr id="28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27350" cy="507765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170814</xdr:colOff>
      <xdr:row>25</xdr:row>
      <xdr:rowOff>85133</xdr:rowOff>
    </xdr:from>
    <xdr:ext cx="1828799" cy="509134"/>
    <xdr:pic>
      <xdr:nvPicPr>
        <xdr:cNvPr id="29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28799" cy="50913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1043939</xdr:colOff>
      <xdr:row>0</xdr:row>
      <xdr:rowOff>326139</xdr:rowOff>
    </xdr:from>
    <xdr:ext cx="4427800" cy="862583"/>
    <xdr:pic>
      <xdr:nvPicPr>
        <xdr:cNvPr id="3" name="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27800" cy="86258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166242</xdr:colOff>
      <xdr:row>23</xdr:row>
      <xdr:rowOff>85133</xdr:rowOff>
    </xdr:from>
    <xdr:ext cx="1828799" cy="509133"/>
    <xdr:pic>
      <xdr:nvPicPr>
        <xdr:cNvPr id="30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28799" cy="50913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178545</xdr:colOff>
      <xdr:row>23</xdr:row>
      <xdr:rowOff>83430</xdr:rowOff>
    </xdr:from>
    <xdr:ext cx="1799817" cy="503659"/>
    <xdr:pic>
      <xdr:nvPicPr>
        <xdr:cNvPr id="31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3659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224265</xdr:colOff>
      <xdr:row>23</xdr:row>
      <xdr:rowOff>83430</xdr:rowOff>
    </xdr:from>
    <xdr:ext cx="1799817" cy="503659"/>
    <xdr:pic>
      <xdr:nvPicPr>
        <xdr:cNvPr id="32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3659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157806</xdr:colOff>
      <xdr:row>23</xdr:row>
      <xdr:rowOff>83430</xdr:rowOff>
    </xdr:from>
    <xdr:ext cx="1776631" cy="492710"/>
    <xdr:pic>
      <xdr:nvPicPr>
        <xdr:cNvPr id="33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6631" cy="49271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204453</xdr:colOff>
      <xdr:row>23</xdr:row>
      <xdr:rowOff>83430</xdr:rowOff>
    </xdr:from>
    <xdr:ext cx="1799817" cy="502290"/>
    <xdr:pic>
      <xdr:nvPicPr>
        <xdr:cNvPr id="34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229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163960</xdr:colOff>
      <xdr:row>24</xdr:row>
      <xdr:rowOff>83430</xdr:rowOff>
    </xdr:from>
    <xdr:ext cx="1778080" cy="492710"/>
    <xdr:pic>
      <xdr:nvPicPr>
        <xdr:cNvPr id="35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080" cy="49271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180724</xdr:colOff>
      <xdr:row>28</xdr:row>
      <xdr:rowOff>83430</xdr:rowOff>
    </xdr:from>
    <xdr:ext cx="1778080" cy="492710"/>
    <xdr:pic>
      <xdr:nvPicPr>
        <xdr:cNvPr id="36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080" cy="49271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166950</xdr:colOff>
      <xdr:row>25</xdr:row>
      <xdr:rowOff>83430</xdr:rowOff>
    </xdr:from>
    <xdr:ext cx="1776631" cy="491342"/>
    <xdr:pic>
      <xdr:nvPicPr>
        <xdr:cNvPr id="37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6631" cy="491342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335923</xdr:colOff>
      <xdr:row>25</xdr:row>
      <xdr:rowOff>83430</xdr:rowOff>
    </xdr:from>
    <xdr:ext cx="1809961" cy="495447"/>
    <xdr:pic>
      <xdr:nvPicPr>
        <xdr:cNvPr id="38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961" cy="495447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152637</xdr:colOff>
      <xdr:row>25</xdr:row>
      <xdr:rowOff>83430</xdr:rowOff>
    </xdr:from>
    <xdr:ext cx="1799817" cy="503659"/>
    <xdr:pic>
      <xdr:nvPicPr>
        <xdr:cNvPr id="39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365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1043939</xdr:colOff>
      <xdr:row>0</xdr:row>
      <xdr:rowOff>326139</xdr:rowOff>
    </xdr:from>
    <xdr:ext cx="4427800" cy="862583"/>
    <xdr:pic>
      <xdr:nvPicPr>
        <xdr:cNvPr id="4" name="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27800" cy="862583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125263</xdr:colOff>
      <xdr:row>25</xdr:row>
      <xdr:rowOff>83430</xdr:rowOff>
    </xdr:from>
    <xdr:ext cx="1801266" cy="503659"/>
    <xdr:pic>
      <xdr:nvPicPr>
        <xdr:cNvPr id="40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1266" cy="503659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173973</xdr:colOff>
      <xdr:row>22</xdr:row>
      <xdr:rowOff>83430</xdr:rowOff>
    </xdr:from>
    <xdr:ext cx="1799817" cy="502290"/>
    <xdr:pic>
      <xdr:nvPicPr>
        <xdr:cNvPr id="41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2290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178545</xdr:colOff>
      <xdr:row>22</xdr:row>
      <xdr:rowOff>83430</xdr:rowOff>
    </xdr:from>
    <xdr:ext cx="1799817" cy="502290"/>
    <xdr:pic>
      <xdr:nvPicPr>
        <xdr:cNvPr id="42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2290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183117</xdr:colOff>
      <xdr:row>23</xdr:row>
      <xdr:rowOff>83430</xdr:rowOff>
    </xdr:from>
    <xdr:ext cx="1799817" cy="502290"/>
    <xdr:pic>
      <xdr:nvPicPr>
        <xdr:cNvPr id="43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2290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152637</xdr:colOff>
      <xdr:row>28</xdr:row>
      <xdr:rowOff>83430</xdr:rowOff>
    </xdr:from>
    <xdr:ext cx="1799817" cy="503659"/>
    <xdr:pic>
      <xdr:nvPicPr>
        <xdr:cNvPr id="44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3659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187689</xdr:colOff>
      <xdr:row>27</xdr:row>
      <xdr:rowOff>83430</xdr:rowOff>
    </xdr:from>
    <xdr:ext cx="1799817" cy="502291"/>
    <xdr:pic>
      <xdr:nvPicPr>
        <xdr:cNvPr id="45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2291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153582</xdr:colOff>
      <xdr:row>23</xdr:row>
      <xdr:rowOff>83430</xdr:rowOff>
    </xdr:from>
    <xdr:ext cx="1785326" cy="483130"/>
    <xdr:pic>
      <xdr:nvPicPr>
        <xdr:cNvPr id="46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5326" cy="483130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169575</xdr:colOff>
      <xdr:row>24</xdr:row>
      <xdr:rowOff>83430</xdr:rowOff>
    </xdr:from>
    <xdr:ext cx="1804164" cy="499553"/>
    <xdr:pic>
      <xdr:nvPicPr>
        <xdr:cNvPr id="47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4164" cy="499553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231016</xdr:colOff>
      <xdr:row>24</xdr:row>
      <xdr:rowOff>83430</xdr:rowOff>
    </xdr:from>
    <xdr:ext cx="1778080" cy="492710"/>
    <xdr:pic>
      <xdr:nvPicPr>
        <xdr:cNvPr id="48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080" cy="492710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226792</xdr:colOff>
      <xdr:row>26</xdr:row>
      <xdr:rowOff>83430</xdr:rowOff>
    </xdr:from>
    <xdr:ext cx="1786775" cy="481761"/>
    <xdr:pic>
      <xdr:nvPicPr>
        <xdr:cNvPr id="49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6775" cy="48176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1043939</xdr:colOff>
      <xdr:row>0</xdr:row>
      <xdr:rowOff>326139</xdr:rowOff>
    </xdr:from>
    <xdr:ext cx="4427800" cy="862583"/>
    <xdr:pic>
      <xdr:nvPicPr>
        <xdr:cNvPr id="5" name="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27800" cy="862583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193611</xdr:colOff>
      <xdr:row>24</xdr:row>
      <xdr:rowOff>83430</xdr:rowOff>
    </xdr:from>
    <xdr:ext cx="1795470" cy="507765"/>
    <xdr:pic>
      <xdr:nvPicPr>
        <xdr:cNvPr id="50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5470" cy="507765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243208</xdr:colOff>
      <xdr:row>25</xdr:row>
      <xdr:rowOff>83430</xdr:rowOff>
    </xdr:from>
    <xdr:ext cx="1778080" cy="492710"/>
    <xdr:pic>
      <xdr:nvPicPr>
        <xdr:cNvPr id="51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080" cy="492710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237112</xdr:colOff>
      <xdr:row>26</xdr:row>
      <xdr:rowOff>83430</xdr:rowOff>
    </xdr:from>
    <xdr:ext cx="1778080" cy="492710"/>
    <xdr:pic>
      <xdr:nvPicPr>
        <xdr:cNvPr id="52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080" cy="492710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166950</xdr:colOff>
      <xdr:row>24</xdr:row>
      <xdr:rowOff>83430</xdr:rowOff>
    </xdr:from>
    <xdr:ext cx="1776631" cy="491342"/>
    <xdr:pic>
      <xdr:nvPicPr>
        <xdr:cNvPr id="53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6631" cy="491342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227040</xdr:colOff>
      <xdr:row>24</xdr:row>
      <xdr:rowOff>81727</xdr:rowOff>
    </xdr:from>
    <xdr:ext cx="1754894" cy="487235"/>
    <xdr:pic>
      <xdr:nvPicPr>
        <xdr:cNvPr id="54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4894" cy="487235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168109</xdr:colOff>
      <xdr:row>24</xdr:row>
      <xdr:rowOff>83430</xdr:rowOff>
    </xdr:from>
    <xdr:ext cx="1805613" cy="498185"/>
    <xdr:pic>
      <xdr:nvPicPr>
        <xdr:cNvPr id="55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5613" cy="498185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201579</xdr:colOff>
      <xdr:row>24</xdr:row>
      <xdr:rowOff>83430</xdr:rowOff>
    </xdr:from>
    <xdr:ext cx="1804164" cy="498185"/>
    <xdr:pic>
      <xdr:nvPicPr>
        <xdr:cNvPr id="56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4164" cy="498185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168358</xdr:colOff>
      <xdr:row>26</xdr:row>
      <xdr:rowOff>83430</xdr:rowOff>
    </xdr:from>
    <xdr:ext cx="1773733" cy="496816"/>
    <xdr:pic>
      <xdr:nvPicPr>
        <xdr:cNvPr id="57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3733" cy="496816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170925</xdr:colOff>
      <xdr:row>26</xdr:row>
      <xdr:rowOff>83430</xdr:rowOff>
    </xdr:from>
    <xdr:ext cx="1799817" cy="503659"/>
    <xdr:pic>
      <xdr:nvPicPr>
        <xdr:cNvPr id="58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817" cy="503659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222162</xdr:colOff>
      <xdr:row>30</xdr:row>
      <xdr:rowOff>83430</xdr:rowOff>
    </xdr:from>
    <xdr:ext cx="1785326" cy="483130"/>
    <xdr:pic>
      <xdr:nvPicPr>
        <xdr:cNvPr id="59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5326" cy="4831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1043939</xdr:colOff>
      <xdr:row>30</xdr:row>
      <xdr:rowOff>112776</xdr:rowOff>
    </xdr:from>
    <xdr:ext cx="4427800" cy="862583"/>
    <xdr:pic>
      <xdr:nvPicPr>
        <xdr:cNvPr id="6" name="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27800" cy="862583"/>
        </a:xfrm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278011</xdr:colOff>
      <xdr:row>30</xdr:row>
      <xdr:rowOff>83430</xdr:rowOff>
    </xdr:from>
    <xdr:ext cx="1809961" cy="492710"/>
    <xdr:pic>
      <xdr:nvPicPr>
        <xdr:cNvPr id="60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961" cy="492710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278028</xdr:colOff>
      <xdr:row>30</xdr:row>
      <xdr:rowOff>83430</xdr:rowOff>
    </xdr:from>
    <xdr:ext cx="1772283" cy="498185"/>
    <xdr:pic>
      <xdr:nvPicPr>
        <xdr:cNvPr id="61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2283" cy="498185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171870</xdr:colOff>
      <xdr:row>24</xdr:row>
      <xdr:rowOff>83430</xdr:rowOff>
    </xdr:from>
    <xdr:ext cx="1785326" cy="483130"/>
    <xdr:pic>
      <xdr:nvPicPr>
        <xdr:cNvPr id="62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5326" cy="483130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215544</xdr:colOff>
      <xdr:row>24</xdr:row>
      <xdr:rowOff>83430</xdr:rowOff>
    </xdr:from>
    <xdr:ext cx="1772283" cy="496816"/>
    <xdr:pic>
      <xdr:nvPicPr>
        <xdr:cNvPr id="63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2283" cy="496816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188344</xdr:colOff>
      <xdr:row>25</xdr:row>
      <xdr:rowOff>83430</xdr:rowOff>
    </xdr:from>
    <xdr:ext cx="1778080" cy="492710"/>
    <xdr:pic>
      <xdr:nvPicPr>
        <xdr:cNvPr id="64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080" cy="492710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184716</xdr:colOff>
      <xdr:row>27</xdr:row>
      <xdr:rowOff>81727</xdr:rowOff>
    </xdr:from>
    <xdr:ext cx="1763589" cy="476286"/>
    <xdr:pic>
      <xdr:nvPicPr>
        <xdr:cNvPr id="65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63589" cy="476286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206880</xdr:colOff>
      <xdr:row>28</xdr:row>
      <xdr:rowOff>81727</xdr:rowOff>
    </xdr:from>
    <xdr:ext cx="1746199" cy="494079"/>
    <xdr:pic>
      <xdr:nvPicPr>
        <xdr:cNvPr id="66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199" cy="494079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237112</xdr:colOff>
      <xdr:row>28</xdr:row>
      <xdr:rowOff>83430</xdr:rowOff>
    </xdr:from>
    <xdr:ext cx="1778080" cy="492710"/>
    <xdr:pic>
      <xdr:nvPicPr>
        <xdr:cNvPr id="67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080" cy="492710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81660</xdr:colOff>
      <xdr:row>28</xdr:row>
      <xdr:rowOff>78322</xdr:rowOff>
    </xdr:from>
    <xdr:ext cx="1697989" cy="9525"/>
    <xdr:sp macro="" textlink="">
      <xdr:nvSpPr>
        <xdr:cNvPr id="68" name="Shape 68"/>
        <xdr:cNvSpPr/>
      </xdr:nvSpPr>
      <xdr:spPr>
        <a:xfrm>
          <a:off x="0" y="0"/>
          <a:ext cx="1697989" cy="9525"/>
        </a:xfrm>
        <a:custGeom>
          <a:avLst/>
          <a:gdLst/>
          <a:ahLst/>
          <a:cxnLst/>
          <a:rect l="0" t="0" r="0" b="0"/>
          <a:pathLst>
            <a:path w="1697989" h="9525">
              <a:moveTo>
                <a:pt x="1697736" y="9144"/>
              </a:moveTo>
              <a:lnTo>
                <a:pt x="0" y="9144"/>
              </a:lnTo>
              <a:lnTo>
                <a:pt x="0" y="0"/>
              </a:lnTo>
              <a:lnTo>
                <a:pt x="1697736" y="0"/>
              </a:lnTo>
              <a:lnTo>
                <a:pt x="1697736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142862</xdr:colOff>
      <xdr:row>28</xdr:row>
      <xdr:rowOff>91022</xdr:rowOff>
    </xdr:from>
    <xdr:ext cx="1682437" cy="466706"/>
    <xdr:pic>
      <xdr:nvPicPr>
        <xdr:cNvPr id="69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2437" cy="466706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83819</xdr:colOff>
      <xdr:row>30</xdr:row>
      <xdr:rowOff>76619</xdr:rowOff>
    </xdr:from>
    <xdr:ext cx="1740535" cy="574675"/>
    <xdr:grpSp>
      <xdr:nvGrpSpPr>
        <xdr:cNvPr id="70" name="Group 70"/>
        <xdr:cNvGrpSpPr/>
      </xdr:nvGrpSpPr>
      <xdr:grpSpPr>
        <a:xfrm>
          <a:off x="0" y="0"/>
          <a:ext cx="1740535" cy="574675"/>
          <a:chOff x="0" y="0"/>
          <a:chExt cx="1740535" cy="574675"/>
        </a:xfrm>
      </xdr:grpSpPr>
      <xdr:sp macro="" textlink="">
        <xdr:nvSpPr>
          <xdr:cNvPr id="71" name="Shape 71"/>
          <xdr:cNvSpPr/>
        </xdr:nvSpPr>
        <xdr:spPr>
          <a:xfrm>
            <a:off x="6096" y="566928"/>
            <a:ext cx="1670685" cy="7620"/>
          </a:xfrm>
          <a:custGeom>
            <a:avLst/>
            <a:gdLst/>
            <a:ahLst/>
            <a:cxnLst/>
            <a:rect l="0" t="0" r="0" b="0"/>
            <a:pathLst>
              <a:path w="1670685" h="7620">
                <a:moveTo>
                  <a:pt x="1670304" y="7619"/>
                </a:moveTo>
                <a:lnTo>
                  <a:pt x="0" y="7619"/>
                </a:lnTo>
                <a:lnTo>
                  <a:pt x="0" y="0"/>
                </a:lnTo>
                <a:lnTo>
                  <a:pt x="1670304" y="0"/>
                </a:lnTo>
                <a:lnTo>
                  <a:pt x="1670304" y="7619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72" name="image3.pn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740408" cy="571500"/>
          </a:xfrm>
          <a:prstGeom prst="rect">
            <a:avLst/>
          </a:prstGeom>
        </xdr:spPr>
      </xdr:pic>
    </xdr:grp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1043939</xdr:colOff>
      <xdr:row>0</xdr:row>
      <xdr:rowOff>326139</xdr:rowOff>
    </xdr:from>
    <xdr:ext cx="4427800" cy="862583"/>
    <xdr:pic>
      <xdr:nvPicPr>
        <xdr:cNvPr id="7" name="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27800" cy="862583"/>
        </a:xfrm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48640</xdr:colOff>
      <xdr:row>22</xdr:row>
      <xdr:rowOff>83430</xdr:rowOff>
    </xdr:from>
    <xdr:ext cx="1793875" cy="9525"/>
    <xdr:sp macro="" textlink="">
      <xdr:nvSpPr>
        <xdr:cNvPr id="73" name="Shape 73"/>
        <xdr:cNvSpPr/>
      </xdr:nvSpPr>
      <xdr:spPr>
        <a:xfrm>
          <a:off x="0" y="0"/>
          <a:ext cx="1793875" cy="9525"/>
        </a:xfrm>
        <a:custGeom>
          <a:avLst/>
          <a:gdLst/>
          <a:ahLst/>
          <a:cxnLst/>
          <a:rect l="0" t="0" r="0" b="0"/>
          <a:pathLst>
            <a:path w="1793875" h="9525">
              <a:moveTo>
                <a:pt x="1793748" y="9143"/>
              </a:moveTo>
              <a:lnTo>
                <a:pt x="0" y="9143"/>
              </a:lnTo>
              <a:lnTo>
                <a:pt x="0" y="0"/>
              </a:lnTo>
              <a:lnTo>
                <a:pt x="1793748" y="0"/>
              </a:lnTo>
              <a:lnTo>
                <a:pt x="1793748" y="9143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113668</xdr:colOff>
      <xdr:row>22</xdr:row>
      <xdr:rowOff>96130</xdr:rowOff>
    </xdr:from>
    <xdr:ext cx="1778080" cy="489972"/>
    <xdr:pic>
      <xdr:nvPicPr>
        <xdr:cNvPr id="74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080" cy="489972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74040</xdr:colOff>
      <xdr:row>30</xdr:row>
      <xdr:rowOff>80024</xdr:rowOff>
    </xdr:from>
    <xdr:ext cx="1720850" cy="9525"/>
    <xdr:sp macro="" textlink="">
      <xdr:nvSpPr>
        <xdr:cNvPr id="75" name="Shape 75"/>
        <xdr:cNvSpPr/>
      </xdr:nvSpPr>
      <xdr:spPr>
        <a:xfrm>
          <a:off x="0" y="0"/>
          <a:ext cx="1720850" cy="9525"/>
        </a:xfrm>
        <a:custGeom>
          <a:avLst/>
          <a:gdLst/>
          <a:ahLst/>
          <a:cxnLst/>
          <a:rect l="0" t="0" r="0" b="0"/>
          <a:pathLst>
            <a:path w="1720850" h="9525">
              <a:moveTo>
                <a:pt x="1720596" y="9143"/>
              </a:moveTo>
              <a:lnTo>
                <a:pt x="0" y="9143"/>
              </a:lnTo>
              <a:lnTo>
                <a:pt x="0" y="0"/>
              </a:lnTo>
              <a:lnTo>
                <a:pt x="1720596" y="0"/>
              </a:lnTo>
              <a:lnTo>
                <a:pt x="1720596" y="9143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136169</xdr:colOff>
      <xdr:row>30</xdr:row>
      <xdr:rowOff>92724</xdr:rowOff>
    </xdr:from>
    <xdr:ext cx="1705624" cy="469443"/>
    <xdr:pic>
      <xdr:nvPicPr>
        <xdr:cNvPr id="76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5624" cy="469443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67944</xdr:colOff>
      <xdr:row>23</xdr:row>
      <xdr:rowOff>80024</xdr:rowOff>
    </xdr:from>
    <xdr:ext cx="1727200" cy="475615"/>
    <xdr:grpSp>
      <xdr:nvGrpSpPr>
        <xdr:cNvPr id="77" name="Group 77"/>
        <xdr:cNvGrpSpPr/>
      </xdr:nvGrpSpPr>
      <xdr:grpSpPr>
        <a:xfrm>
          <a:off x="0" y="0"/>
          <a:ext cx="1727200" cy="475615"/>
          <a:chOff x="0" y="0"/>
          <a:chExt cx="1727200" cy="475615"/>
        </a:xfrm>
      </xdr:grpSpPr>
      <xdr:sp macro="" textlink="">
        <xdr:nvSpPr>
          <xdr:cNvPr id="78" name="Shape 78"/>
          <xdr:cNvSpPr/>
        </xdr:nvSpPr>
        <xdr:spPr>
          <a:xfrm>
            <a:off x="6096" y="466344"/>
            <a:ext cx="1720850" cy="9525"/>
          </a:xfrm>
          <a:custGeom>
            <a:avLst/>
            <a:gdLst/>
            <a:ahLst/>
            <a:cxnLst/>
            <a:rect l="0" t="0" r="0" b="0"/>
            <a:pathLst>
              <a:path w="1720850" h="9525">
                <a:moveTo>
                  <a:pt x="1720596" y="9144"/>
                </a:moveTo>
                <a:lnTo>
                  <a:pt x="0" y="9144"/>
                </a:lnTo>
                <a:lnTo>
                  <a:pt x="0" y="0"/>
                </a:lnTo>
                <a:lnTo>
                  <a:pt x="1720596" y="0"/>
                </a:lnTo>
                <a:lnTo>
                  <a:pt x="1720596" y="9144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79" name="image3.pn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62683" cy="473963"/>
          </a:xfrm>
          <a:prstGeom prst="rect">
            <a:avLst/>
          </a:prstGeom>
        </xdr:spPr>
      </xdr:pic>
    </xdr:grpSp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114934</xdr:colOff>
      <xdr:row>22</xdr:row>
      <xdr:rowOff>73214</xdr:rowOff>
    </xdr:from>
    <xdr:ext cx="1580388" cy="399288"/>
    <xdr:pic>
      <xdr:nvPicPr>
        <xdr:cNvPr id="80" name="image6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80388" cy="399288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67944</xdr:colOff>
      <xdr:row>24</xdr:row>
      <xdr:rowOff>80025</xdr:rowOff>
    </xdr:from>
    <xdr:ext cx="1726692" cy="435864"/>
    <xdr:pic>
      <xdr:nvPicPr>
        <xdr:cNvPr id="81" name="image7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26692" cy="435864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32130</xdr:colOff>
      <xdr:row>28</xdr:row>
      <xdr:rowOff>85133</xdr:rowOff>
    </xdr:from>
    <xdr:ext cx="1844039" cy="9525"/>
    <xdr:sp macro="" textlink="">
      <xdr:nvSpPr>
        <xdr:cNvPr id="82" name="Shape 82"/>
        <xdr:cNvSpPr/>
      </xdr:nvSpPr>
      <xdr:spPr>
        <a:xfrm>
          <a:off x="0" y="0"/>
          <a:ext cx="1844039" cy="9525"/>
        </a:xfrm>
        <a:custGeom>
          <a:avLst/>
          <a:gdLst/>
          <a:ahLst/>
          <a:cxnLst/>
          <a:rect l="0" t="0" r="0" b="0"/>
          <a:pathLst>
            <a:path w="1844039" h="9525">
              <a:moveTo>
                <a:pt x="1844040" y="9144"/>
              </a:moveTo>
              <a:lnTo>
                <a:pt x="0" y="9144"/>
              </a:lnTo>
              <a:lnTo>
                <a:pt x="0" y="0"/>
              </a:lnTo>
              <a:lnTo>
                <a:pt x="1844040" y="0"/>
              </a:lnTo>
              <a:lnTo>
                <a:pt x="1844040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75889</xdr:colOff>
      <xdr:row>28</xdr:row>
      <xdr:rowOff>97833</xdr:rowOff>
    </xdr:from>
    <xdr:ext cx="1545501" cy="374200"/>
    <xdr:pic>
      <xdr:nvPicPr>
        <xdr:cNvPr id="83" name="image8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5501" cy="374200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26034</xdr:colOff>
      <xdr:row>32</xdr:row>
      <xdr:rowOff>85132</xdr:rowOff>
    </xdr:from>
    <xdr:ext cx="1850389" cy="151130"/>
    <xdr:grpSp>
      <xdr:nvGrpSpPr>
        <xdr:cNvPr id="84" name="Group 84"/>
        <xdr:cNvGrpSpPr/>
      </xdr:nvGrpSpPr>
      <xdr:grpSpPr>
        <a:xfrm>
          <a:off x="0" y="0"/>
          <a:ext cx="1850389" cy="151130"/>
          <a:chOff x="0" y="0"/>
          <a:chExt cx="1850389" cy="151130"/>
        </a:xfrm>
      </xdr:grpSpPr>
      <xdr:sp macro="" textlink="">
        <xdr:nvSpPr>
          <xdr:cNvPr id="85" name="Shape 85"/>
          <xdr:cNvSpPr/>
        </xdr:nvSpPr>
        <xdr:spPr>
          <a:xfrm>
            <a:off x="6096" y="140208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3"/>
                </a:moveTo>
                <a:lnTo>
                  <a:pt x="0" y="9143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86" name="image9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07820" cy="150876"/>
          </a:xfrm>
          <a:prstGeom prst="rect">
            <a:avLst/>
          </a:prstGeom>
        </xdr:spPr>
      </xdr:pic>
    </xdr:grpSp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32130</xdr:colOff>
      <xdr:row>32</xdr:row>
      <xdr:rowOff>85133</xdr:rowOff>
    </xdr:from>
    <xdr:ext cx="1844039" cy="403860"/>
    <xdr:grpSp>
      <xdr:nvGrpSpPr>
        <xdr:cNvPr id="87" name="Group 87"/>
        <xdr:cNvGrpSpPr/>
      </xdr:nvGrpSpPr>
      <xdr:grpSpPr>
        <a:xfrm>
          <a:off x="0" y="0"/>
          <a:ext cx="1844039" cy="403860"/>
          <a:chOff x="0" y="0"/>
          <a:chExt cx="1844039" cy="403860"/>
        </a:xfrm>
      </xdr:grpSpPr>
      <xdr:sp macro="" textlink="">
        <xdr:nvSpPr>
          <xdr:cNvPr id="88" name="Shape 88"/>
          <xdr:cNvSpPr/>
        </xdr:nvSpPr>
        <xdr:spPr>
          <a:xfrm>
            <a:off x="0" y="91439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4"/>
                </a:moveTo>
                <a:lnTo>
                  <a:pt x="0" y="9144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4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89" name="image10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107" y="0"/>
            <a:ext cx="1607820" cy="403859"/>
          </a:xfrm>
          <a:prstGeom prst="rect">
            <a:avLst/>
          </a:prstGeom>
        </xdr:spPr>
      </xdr:pic>
    </xdr:grpSp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32130</xdr:colOff>
      <xdr:row>33</xdr:row>
      <xdr:rowOff>85133</xdr:rowOff>
    </xdr:from>
    <xdr:ext cx="1844039" cy="9525"/>
    <xdr:sp macro="" textlink="">
      <xdr:nvSpPr>
        <xdr:cNvPr id="90" name="Shape 90"/>
        <xdr:cNvSpPr/>
      </xdr:nvSpPr>
      <xdr:spPr>
        <a:xfrm>
          <a:off x="0" y="0"/>
          <a:ext cx="1844039" cy="9525"/>
        </a:xfrm>
        <a:custGeom>
          <a:avLst/>
          <a:gdLst/>
          <a:ahLst/>
          <a:cxnLst/>
          <a:rect l="0" t="0" r="0" b="0"/>
          <a:pathLst>
            <a:path w="1844039" h="9525">
              <a:moveTo>
                <a:pt x="1844040" y="9144"/>
              </a:moveTo>
              <a:lnTo>
                <a:pt x="0" y="9144"/>
              </a:lnTo>
              <a:lnTo>
                <a:pt x="0" y="0"/>
              </a:lnTo>
              <a:lnTo>
                <a:pt x="1844040" y="0"/>
              </a:lnTo>
              <a:lnTo>
                <a:pt x="1844040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75889</xdr:colOff>
      <xdr:row>33</xdr:row>
      <xdr:rowOff>97833</xdr:rowOff>
    </xdr:from>
    <xdr:ext cx="1545501" cy="374200"/>
    <xdr:pic>
      <xdr:nvPicPr>
        <xdr:cNvPr id="91" name="image8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5501" cy="374200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26034</xdr:colOff>
      <xdr:row>33</xdr:row>
      <xdr:rowOff>85132</xdr:rowOff>
    </xdr:from>
    <xdr:ext cx="1850389" cy="405765"/>
    <xdr:grpSp>
      <xdr:nvGrpSpPr>
        <xdr:cNvPr id="92" name="Group 92"/>
        <xdr:cNvGrpSpPr/>
      </xdr:nvGrpSpPr>
      <xdr:grpSpPr>
        <a:xfrm>
          <a:off x="0" y="0"/>
          <a:ext cx="1850389" cy="405765"/>
          <a:chOff x="0" y="0"/>
          <a:chExt cx="1850389" cy="405765"/>
        </a:xfrm>
      </xdr:grpSpPr>
      <xdr:sp macro="" textlink="">
        <xdr:nvSpPr>
          <xdr:cNvPr id="93" name="Shape 93"/>
          <xdr:cNvSpPr/>
        </xdr:nvSpPr>
        <xdr:spPr>
          <a:xfrm>
            <a:off x="6096" y="394716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3"/>
                </a:moveTo>
                <a:lnTo>
                  <a:pt x="0" y="9143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94" name="image10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07820" cy="405383"/>
          </a:xfrm>
          <a:prstGeom prst="rect">
            <a:avLst/>
          </a:prstGeom>
        </xdr:spPr>
      </xdr:pic>
    </xdr:grp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435301</xdr:colOff>
      <xdr:row>13</xdr:row>
      <xdr:rowOff>134112</xdr:rowOff>
    </xdr:from>
    <xdr:ext cx="1776631" cy="483130"/>
    <xdr:pic>
      <xdr:nvPicPr>
        <xdr:cNvPr id="9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6631" cy="483130"/>
        </a:xfrm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32130</xdr:colOff>
      <xdr:row>33</xdr:row>
      <xdr:rowOff>85132</xdr:rowOff>
    </xdr:from>
    <xdr:ext cx="1844039" cy="9525"/>
    <xdr:sp macro="" textlink="">
      <xdr:nvSpPr>
        <xdr:cNvPr id="95" name="Shape 95"/>
        <xdr:cNvSpPr/>
      </xdr:nvSpPr>
      <xdr:spPr>
        <a:xfrm>
          <a:off x="0" y="0"/>
          <a:ext cx="1844039" cy="9525"/>
        </a:xfrm>
        <a:custGeom>
          <a:avLst/>
          <a:gdLst/>
          <a:ahLst/>
          <a:cxnLst/>
          <a:rect l="0" t="0" r="0" b="0"/>
          <a:pathLst>
            <a:path w="1844039" h="9525">
              <a:moveTo>
                <a:pt x="1844040" y="9144"/>
              </a:moveTo>
              <a:lnTo>
                <a:pt x="0" y="9144"/>
              </a:lnTo>
              <a:lnTo>
                <a:pt x="0" y="0"/>
              </a:lnTo>
              <a:lnTo>
                <a:pt x="1844040" y="0"/>
              </a:lnTo>
              <a:lnTo>
                <a:pt x="1844040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75889</xdr:colOff>
      <xdr:row>33</xdr:row>
      <xdr:rowOff>97832</xdr:rowOff>
    </xdr:from>
    <xdr:ext cx="1545501" cy="374200"/>
    <xdr:pic>
      <xdr:nvPicPr>
        <xdr:cNvPr id="96" name="image8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5501" cy="374200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26034</xdr:colOff>
      <xdr:row>24</xdr:row>
      <xdr:rowOff>85132</xdr:rowOff>
    </xdr:from>
    <xdr:ext cx="1850389" cy="405765"/>
    <xdr:grpSp>
      <xdr:nvGrpSpPr>
        <xdr:cNvPr id="97" name="Group 97"/>
        <xdr:cNvGrpSpPr/>
      </xdr:nvGrpSpPr>
      <xdr:grpSpPr>
        <a:xfrm>
          <a:off x="0" y="0"/>
          <a:ext cx="1850389" cy="405765"/>
          <a:chOff x="0" y="0"/>
          <a:chExt cx="1850389" cy="405765"/>
        </a:xfrm>
      </xdr:grpSpPr>
      <xdr:sp macro="" textlink="">
        <xdr:nvSpPr>
          <xdr:cNvPr id="98" name="Shape 98"/>
          <xdr:cNvSpPr/>
        </xdr:nvSpPr>
        <xdr:spPr>
          <a:xfrm>
            <a:off x="6096" y="140208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3"/>
                </a:moveTo>
                <a:lnTo>
                  <a:pt x="0" y="9143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99" name="image10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07820" cy="405383"/>
          </a:xfrm>
          <a:prstGeom prst="rect">
            <a:avLst/>
          </a:prstGeom>
        </xdr:spPr>
      </xdr:pic>
    </xdr:grpSp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32130</xdr:colOff>
      <xdr:row>24</xdr:row>
      <xdr:rowOff>85133</xdr:rowOff>
    </xdr:from>
    <xdr:ext cx="1844039" cy="9525"/>
    <xdr:sp macro="" textlink="">
      <xdr:nvSpPr>
        <xdr:cNvPr id="100" name="Shape 100"/>
        <xdr:cNvSpPr/>
      </xdr:nvSpPr>
      <xdr:spPr>
        <a:xfrm>
          <a:off x="0" y="0"/>
          <a:ext cx="1844039" cy="9525"/>
        </a:xfrm>
        <a:custGeom>
          <a:avLst/>
          <a:gdLst/>
          <a:ahLst/>
          <a:cxnLst/>
          <a:rect l="0" t="0" r="0" b="0"/>
          <a:pathLst>
            <a:path w="1844039" h="9525">
              <a:moveTo>
                <a:pt x="1844040" y="9143"/>
              </a:moveTo>
              <a:lnTo>
                <a:pt x="0" y="9143"/>
              </a:lnTo>
              <a:lnTo>
                <a:pt x="0" y="0"/>
              </a:lnTo>
              <a:lnTo>
                <a:pt x="1844040" y="0"/>
              </a:lnTo>
              <a:lnTo>
                <a:pt x="1844040" y="9143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75889</xdr:colOff>
      <xdr:row>24</xdr:row>
      <xdr:rowOff>97833</xdr:rowOff>
    </xdr:from>
    <xdr:ext cx="1545501" cy="374200"/>
    <xdr:pic>
      <xdr:nvPicPr>
        <xdr:cNvPr id="101" name="image8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5501" cy="374200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26034</xdr:colOff>
      <xdr:row>24</xdr:row>
      <xdr:rowOff>85133</xdr:rowOff>
    </xdr:from>
    <xdr:ext cx="1850389" cy="411480"/>
    <xdr:grpSp>
      <xdr:nvGrpSpPr>
        <xdr:cNvPr id="102" name="Group 102"/>
        <xdr:cNvGrpSpPr/>
      </xdr:nvGrpSpPr>
      <xdr:grpSpPr>
        <a:xfrm>
          <a:off x="0" y="0"/>
          <a:ext cx="1850389" cy="411480"/>
          <a:chOff x="0" y="0"/>
          <a:chExt cx="1850389" cy="411480"/>
        </a:xfrm>
      </xdr:grpSpPr>
      <xdr:sp macro="" textlink="">
        <xdr:nvSpPr>
          <xdr:cNvPr id="103" name="Shape 103"/>
          <xdr:cNvSpPr/>
        </xdr:nvSpPr>
        <xdr:spPr>
          <a:xfrm>
            <a:off x="6096" y="402336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4"/>
                </a:moveTo>
                <a:lnTo>
                  <a:pt x="0" y="9144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4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04" name="image10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07820" cy="405383"/>
          </a:xfrm>
          <a:prstGeom prst="rect">
            <a:avLst/>
          </a:prstGeom>
        </xdr:spPr>
      </xdr:pic>
    </xdr:grpSp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34924</xdr:colOff>
      <xdr:row>32</xdr:row>
      <xdr:rowOff>83430</xdr:rowOff>
    </xdr:from>
    <xdr:ext cx="1823085" cy="399415"/>
    <xdr:grpSp>
      <xdr:nvGrpSpPr>
        <xdr:cNvPr id="105" name="Group 105"/>
        <xdr:cNvGrpSpPr/>
      </xdr:nvGrpSpPr>
      <xdr:grpSpPr>
        <a:xfrm>
          <a:off x="0" y="0"/>
          <a:ext cx="1823085" cy="399415"/>
          <a:chOff x="0" y="0"/>
          <a:chExt cx="1823085" cy="399415"/>
        </a:xfrm>
      </xdr:grpSpPr>
      <xdr:sp macro="" textlink="">
        <xdr:nvSpPr>
          <xdr:cNvPr id="106" name="Shape 106"/>
          <xdr:cNvSpPr/>
        </xdr:nvSpPr>
        <xdr:spPr>
          <a:xfrm>
            <a:off x="6096" y="138684"/>
            <a:ext cx="1816735" cy="9525"/>
          </a:xfrm>
          <a:custGeom>
            <a:avLst/>
            <a:gdLst/>
            <a:ahLst/>
            <a:cxnLst/>
            <a:rect l="0" t="0" r="0" b="0"/>
            <a:pathLst>
              <a:path w="1816735" h="9525">
                <a:moveTo>
                  <a:pt x="1816608" y="9143"/>
                </a:moveTo>
                <a:lnTo>
                  <a:pt x="0" y="9143"/>
                </a:lnTo>
                <a:lnTo>
                  <a:pt x="0" y="0"/>
                </a:lnTo>
                <a:lnTo>
                  <a:pt x="1816608" y="0"/>
                </a:lnTo>
                <a:lnTo>
                  <a:pt x="1816608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07" name="image10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586483" cy="399287"/>
          </a:xfrm>
          <a:prstGeom prst="rect">
            <a:avLst/>
          </a:prstGeom>
        </xdr:spPr>
      </xdr:pic>
    </xdr:grpSp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18414</xdr:colOff>
      <xdr:row>31</xdr:row>
      <xdr:rowOff>86835</xdr:rowOff>
    </xdr:from>
    <xdr:ext cx="1873250" cy="480059"/>
    <xdr:grpSp>
      <xdr:nvGrpSpPr>
        <xdr:cNvPr id="108" name="Group 108"/>
        <xdr:cNvGrpSpPr/>
      </xdr:nvGrpSpPr>
      <xdr:grpSpPr>
        <a:xfrm>
          <a:off x="0" y="0"/>
          <a:ext cx="1873250" cy="480059"/>
          <a:chOff x="0" y="0"/>
          <a:chExt cx="1873250" cy="480059"/>
        </a:xfrm>
      </xdr:grpSpPr>
      <xdr:sp macro="" textlink="">
        <xdr:nvSpPr>
          <xdr:cNvPr id="109" name="Shape 109"/>
          <xdr:cNvSpPr/>
        </xdr:nvSpPr>
        <xdr:spPr>
          <a:xfrm>
            <a:off x="6096" y="141732"/>
            <a:ext cx="1866900" cy="9525"/>
          </a:xfrm>
          <a:custGeom>
            <a:avLst/>
            <a:gdLst/>
            <a:ahLst/>
            <a:cxnLst/>
            <a:rect l="0" t="0" r="0" b="0"/>
            <a:pathLst>
              <a:path w="1866900" h="9525">
                <a:moveTo>
                  <a:pt x="1866900" y="9143"/>
                </a:moveTo>
                <a:lnTo>
                  <a:pt x="0" y="9143"/>
                </a:lnTo>
                <a:lnTo>
                  <a:pt x="0" y="0"/>
                </a:lnTo>
                <a:lnTo>
                  <a:pt x="1866900" y="0"/>
                </a:lnTo>
                <a:lnTo>
                  <a:pt x="1866900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10" name="image11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29155" cy="480059"/>
          </a:xfrm>
          <a:prstGeom prst="rect">
            <a:avLst/>
          </a:prstGeom>
        </xdr:spPr>
      </xdr:pic>
    </xdr:grpSp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26034</xdr:colOff>
      <xdr:row>32</xdr:row>
      <xdr:rowOff>85132</xdr:rowOff>
    </xdr:from>
    <xdr:ext cx="1850389" cy="474345"/>
    <xdr:grpSp>
      <xdr:nvGrpSpPr>
        <xdr:cNvPr id="111" name="Group 111"/>
        <xdr:cNvGrpSpPr/>
      </xdr:nvGrpSpPr>
      <xdr:grpSpPr>
        <a:xfrm>
          <a:off x="0" y="0"/>
          <a:ext cx="1850389" cy="474345"/>
          <a:chOff x="0" y="0"/>
          <a:chExt cx="1850389" cy="474345"/>
        </a:xfrm>
      </xdr:grpSpPr>
      <xdr:sp macro="" textlink="">
        <xdr:nvSpPr>
          <xdr:cNvPr id="112" name="Shape 112"/>
          <xdr:cNvSpPr/>
        </xdr:nvSpPr>
        <xdr:spPr>
          <a:xfrm>
            <a:off x="6096" y="140207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4"/>
                </a:moveTo>
                <a:lnTo>
                  <a:pt x="0" y="9144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4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13" name="image11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07820" cy="473963"/>
          </a:xfrm>
          <a:prstGeom prst="rect">
            <a:avLst/>
          </a:prstGeom>
        </xdr:spPr>
      </xdr:pic>
    </xdr:grpSp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32130</xdr:colOff>
      <xdr:row>33</xdr:row>
      <xdr:rowOff>85132</xdr:rowOff>
    </xdr:from>
    <xdr:ext cx="1844039" cy="9525"/>
    <xdr:sp macro="" textlink="">
      <xdr:nvSpPr>
        <xdr:cNvPr id="114" name="Shape 114"/>
        <xdr:cNvSpPr/>
      </xdr:nvSpPr>
      <xdr:spPr>
        <a:xfrm>
          <a:off x="0" y="0"/>
          <a:ext cx="1844039" cy="9525"/>
        </a:xfrm>
        <a:custGeom>
          <a:avLst/>
          <a:gdLst/>
          <a:ahLst/>
          <a:cxnLst/>
          <a:rect l="0" t="0" r="0" b="0"/>
          <a:pathLst>
            <a:path w="1844039" h="9525">
              <a:moveTo>
                <a:pt x="1844040" y="9143"/>
              </a:moveTo>
              <a:lnTo>
                <a:pt x="0" y="9143"/>
              </a:lnTo>
              <a:lnTo>
                <a:pt x="0" y="0"/>
              </a:lnTo>
              <a:lnTo>
                <a:pt x="1844040" y="0"/>
              </a:lnTo>
              <a:lnTo>
                <a:pt x="1844040" y="9143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76078</xdr:colOff>
      <xdr:row>33</xdr:row>
      <xdr:rowOff>97832</xdr:rowOff>
    </xdr:from>
    <xdr:ext cx="1551361" cy="424072"/>
    <xdr:pic>
      <xdr:nvPicPr>
        <xdr:cNvPr id="115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51361" cy="424072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32130</xdr:colOff>
      <xdr:row>31</xdr:row>
      <xdr:rowOff>85132</xdr:rowOff>
    </xdr:from>
    <xdr:ext cx="1844039" cy="474345"/>
    <xdr:grpSp>
      <xdr:nvGrpSpPr>
        <xdr:cNvPr id="116" name="Group 116"/>
        <xdr:cNvGrpSpPr/>
      </xdr:nvGrpSpPr>
      <xdr:grpSpPr>
        <a:xfrm>
          <a:off x="0" y="0"/>
          <a:ext cx="1844039" cy="474345"/>
          <a:chOff x="0" y="0"/>
          <a:chExt cx="1844039" cy="474345"/>
        </a:xfrm>
      </xdr:grpSpPr>
      <xdr:sp macro="" textlink="">
        <xdr:nvSpPr>
          <xdr:cNvPr id="117" name="Shape 117"/>
          <xdr:cNvSpPr/>
        </xdr:nvSpPr>
        <xdr:spPr>
          <a:xfrm>
            <a:off x="0" y="140207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4"/>
                </a:moveTo>
                <a:lnTo>
                  <a:pt x="0" y="9144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4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18" name="image11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768" y="0"/>
            <a:ext cx="1606295" cy="473963"/>
          </a:xfrm>
          <a:prstGeom prst="rect">
            <a:avLst/>
          </a:prstGeom>
        </xdr:spPr>
      </xdr:pic>
    </xdr:grpSp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26034</xdr:colOff>
      <xdr:row>24</xdr:row>
      <xdr:rowOff>85132</xdr:rowOff>
    </xdr:from>
    <xdr:ext cx="1850389" cy="477520"/>
    <xdr:grpSp>
      <xdr:nvGrpSpPr>
        <xdr:cNvPr id="119" name="Group 119"/>
        <xdr:cNvGrpSpPr/>
      </xdr:nvGrpSpPr>
      <xdr:grpSpPr>
        <a:xfrm>
          <a:off x="0" y="0"/>
          <a:ext cx="1850389" cy="477520"/>
          <a:chOff x="0" y="0"/>
          <a:chExt cx="1850389" cy="477520"/>
        </a:xfrm>
      </xdr:grpSpPr>
      <xdr:sp macro="" textlink="">
        <xdr:nvSpPr>
          <xdr:cNvPr id="120" name="Shape 120"/>
          <xdr:cNvSpPr/>
        </xdr:nvSpPr>
        <xdr:spPr>
          <a:xfrm>
            <a:off x="6096" y="140207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4"/>
                </a:moveTo>
                <a:lnTo>
                  <a:pt x="0" y="9144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4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21" name="image11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13916" cy="477011"/>
          </a:xfrm>
          <a:prstGeom prst="rect">
            <a:avLst/>
          </a:prstGeom>
        </xdr:spPr>
      </xdr:pic>
    </xdr:grp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993648</xdr:colOff>
      <xdr:row>38</xdr:row>
      <xdr:rowOff>131063</xdr:rowOff>
    </xdr:from>
    <xdr:ext cx="4799330" cy="1088390"/>
    <xdr:grpSp>
      <xdr:nvGrpSpPr>
        <xdr:cNvPr id="10" name="Group 10"/>
        <xdr:cNvGrpSpPr/>
      </xdr:nvGrpSpPr>
      <xdr:grpSpPr>
        <a:xfrm>
          <a:off x="993648" y="7246238"/>
          <a:ext cx="4799330" cy="1088390"/>
          <a:chOff x="0" y="0"/>
          <a:chExt cx="4799330" cy="1088390"/>
        </a:xfrm>
      </xdr:grpSpPr>
      <xdr:sp macro="" textlink="">
        <xdr:nvSpPr>
          <xdr:cNvPr id="11" name="Shape 11"/>
          <xdr:cNvSpPr/>
        </xdr:nvSpPr>
        <xdr:spPr>
          <a:xfrm>
            <a:off x="0" y="1580"/>
            <a:ext cx="4799330" cy="1087120"/>
          </a:xfrm>
          <a:custGeom>
            <a:avLst/>
            <a:gdLst/>
            <a:ahLst/>
            <a:cxnLst/>
            <a:rect l="0" t="0" r="0" b="0"/>
            <a:pathLst>
              <a:path w="4799330" h="1087120">
                <a:moveTo>
                  <a:pt x="4799063" y="280416"/>
                </a:moveTo>
                <a:lnTo>
                  <a:pt x="10668" y="280416"/>
                </a:lnTo>
                <a:lnTo>
                  <a:pt x="10668" y="10668"/>
                </a:lnTo>
                <a:lnTo>
                  <a:pt x="4794504" y="10668"/>
                </a:lnTo>
                <a:lnTo>
                  <a:pt x="4794504" y="0"/>
                </a:lnTo>
                <a:lnTo>
                  <a:pt x="10668" y="0"/>
                </a:lnTo>
                <a:lnTo>
                  <a:pt x="0" y="0"/>
                </a:lnTo>
                <a:lnTo>
                  <a:pt x="0" y="1086612"/>
                </a:lnTo>
                <a:lnTo>
                  <a:pt x="10668" y="1086612"/>
                </a:lnTo>
                <a:lnTo>
                  <a:pt x="10668" y="291084"/>
                </a:lnTo>
                <a:lnTo>
                  <a:pt x="1315212" y="291084"/>
                </a:lnTo>
                <a:lnTo>
                  <a:pt x="1315212" y="1086612"/>
                </a:lnTo>
                <a:lnTo>
                  <a:pt x="1325880" y="1086612"/>
                </a:lnTo>
                <a:lnTo>
                  <a:pt x="1325880" y="291084"/>
                </a:lnTo>
                <a:lnTo>
                  <a:pt x="1831848" y="291084"/>
                </a:lnTo>
                <a:lnTo>
                  <a:pt x="1831848" y="946404"/>
                </a:lnTo>
                <a:lnTo>
                  <a:pt x="1842516" y="946404"/>
                </a:lnTo>
                <a:lnTo>
                  <a:pt x="1842516" y="291084"/>
                </a:lnTo>
                <a:lnTo>
                  <a:pt x="2613660" y="291084"/>
                </a:lnTo>
                <a:lnTo>
                  <a:pt x="2613660" y="946404"/>
                </a:lnTo>
                <a:lnTo>
                  <a:pt x="2624328" y="946404"/>
                </a:lnTo>
                <a:lnTo>
                  <a:pt x="2624328" y="291084"/>
                </a:lnTo>
                <a:lnTo>
                  <a:pt x="3310128" y="291084"/>
                </a:lnTo>
                <a:lnTo>
                  <a:pt x="3310128" y="1086612"/>
                </a:lnTo>
                <a:lnTo>
                  <a:pt x="3320796" y="1086612"/>
                </a:lnTo>
                <a:lnTo>
                  <a:pt x="3320796" y="291084"/>
                </a:lnTo>
                <a:lnTo>
                  <a:pt x="4788395" y="291084"/>
                </a:lnTo>
                <a:lnTo>
                  <a:pt x="4788395" y="417576"/>
                </a:lnTo>
                <a:lnTo>
                  <a:pt x="4799063" y="417576"/>
                </a:lnTo>
                <a:lnTo>
                  <a:pt x="4799063" y="291084"/>
                </a:lnTo>
                <a:lnTo>
                  <a:pt x="4799063" y="280416"/>
                </a:lnTo>
                <a:close/>
              </a:path>
            </a:pathLst>
          </a:custGeom>
          <a:solidFill>
            <a:srgbClr val="000000"/>
          </a:solidFill>
        </xdr:spPr>
      </xdr:sp>
      <xdr:sp macro="" textlink="">
        <xdr:nvSpPr>
          <xdr:cNvPr id="12" name="Textbox 12"/>
          <xdr:cNvSpPr txBox="1"/>
        </xdr:nvSpPr>
        <xdr:spPr>
          <a:xfrm>
            <a:off x="0" y="0"/>
            <a:ext cx="4799330" cy="1088390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850" b="1">
                <a:latin typeface="Tahoma"/>
                <a:cs typeface="Tahoma"/>
              </a:rPr>
              <a:t>C</a:t>
            </a:r>
            <a:r>
              <a:rPr sz="850" b="1" spc="5">
                <a:latin typeface="Tahoma"/>
                <a:cs typeface="Tahoma"/>
              </a:rPr>
              <a:t>u</a:t>
            </a:r>
            <a:r>
              <a:rPr sz="850" b="1" spc="0">
                <a:latin typeface="Tahoma"/>
                <a:cs typeface="Tahoma"/>
              </a:rPr>
              <a:t>adr</a:t>
            </a:r>
            <a:r>
              <a:rPr sz="850" b="1" spc="-10">
                <a:latin typeface="Tahoma"/>
                <a:cs typeface="Tahoma"/>
              </a:rPr>
              <a:t>i</a:t>
            </a:r>
            <a:r>
              <a:rPr sz="850" b="1" spc="0">
                <a:latin typeface="Tahoma"/>
                <a:cs typeface="Tahoma"/>
              </a:rPr>
              <a:t>lla </a:t>
            </a:r>
            <a:r>
              <a:rPr sz="850" b="1" spc="-5">
                <a:latin typeface="Tahoma"/>
                <a:cs typeface="Tahoma"/>
              </a:rPr>
              <a:t>t</a:t>
            </a:r>
            <a:r>
              <a:rPr sz="850" b="1" spc="0">
                <a:latin typeface="Tahoma"/>
                <a:cs typeface="Tahoma"/>
              </a:rPr>
              <a:t>ipo 3</a:t>
            </a:r>
            <a:r>
              <a:rPr sz="850" b="1" spc="10">
                <a:latin typeface="Tahoma"/>
                <a:cs typeface="Tahoma"/>
              </a:rPr>
              <a:t> </a:t>
            </a:r>
            <a:r>
              <a:rPr sz="850" b="1" spc="0">
                <a:latin typeface="Tahoma"/>
                <a:cs typeface="Tahoma"/>
              </a:rPr>
              <a:t>(Co</a:t>
            </a:r>
            <a:r>
              <a:rPr sz="850" b="1" spc="5">
                <a:latin typeface="Tahoma"/>
                <a:cs typeface="Tahoma"/>
              </a:rPr>
              <a:t>m</a:t>
            </a:r>
            <a:r>
              <a:rPr sz="850" b="1" spc="-10">
                <a:latin typeface="Tahoma"/>
                <a:cs typeface="Tahoma"/>
              </a:rPr>
              <a:t>b</a:t>
            </a:r>
            <a:r>
              <a:rPr sz="850" b="1" spc="0">
                <a:latin typeface="Tahoma"/>
                <a:cs typeface="Tahoma"/>
              </a:rPr>
              <a:t>.</a:t>
            </a:r>
            <a:r>
              <a:rPr sz="850" b="1" spc="5">
                <a:latin typeface="Tahoma"/>
                <a:cs typeface="Tahoma"/>
              </a:rPr>
              <a:t> </a:t>
            </a:r>
            <a:r>
              <a:rPr sz="850" b="1" spc="0">
                <a:latin typeface="Tahoma"/>
                <a:cs typeface="Tahoma"/>
              </a:rPr>
              <a:t>2</a:t>
            </a:r>
            <a:r>
              <a:rPr sz="850" b="1" spc="10">
                <a:latin typeface="Tahoma"/>
                <a:cs typeface="Tahoma"/>
              </a:rPr>
              <a:t> </a:t>
            </a:r>
            <a:r>
              <a:rPr sz="850" b="1" spc="0">
                <a:latin typeface="Tahoma"/>
                <a:cs typeface="Tahoma"/>
              </a:rPr>
              <a:t>O +</a:t>
            </a:r>
            <a:r>
              <a:rPr sz="850" b="1" spc="-5">
                <a:latin typeface="Tahoma"/>
                <a:cs typeface="Tahoma"/>
              </a:rPr>
              <a:t> </a:t>
            </a:r>
            <a:r>
              <a:rPr sz="850" b="1" spc="0">
                <a:latin typeface="Tahoma"/>
                <a:cs typeface="Tahoma"/>
              </a:rPr>
              <a:t>3</a:t>
            </a:r>
            <a:r>
              <a:rPr sz="850" b="1" spc="10">
                <a:latin typeface="Tahoma"/>
                <a:cs typeface="Tahoma"/>
              </a:rPr>
              <a:t> </a:t>
            </a:r>
            <a:r>
              <a:rPr sz="850" b="1" spc="0">
                <a:latin typeface="Tahoma"/>
                <a:cs typeface="Tahoma"/>
              </a:rPr>
              <a:t>A)</a:t>
            </a:r>
          </a:p>
        </xdr:txBody>
      </xdr:sp>
    </xdr:grpSp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26034</xdr:colOff>
      <xdr:row>24</xdr:row>
      <xdr:rowOff>85132</xdr:rowOff>
    </xdr:from>
    <xdr:ext cx="1850389" cy="474345"/>
    <xdr:grpSp>
      <xdr:nvGrpSpPr>
        <xdr:cNvPr id="122" name="Group 122"/>
        <xdr:cNvGrpSpPr/>
      </xdr:nvGrpSpPr>
      <xdr:grpSpPr>
        <a:xfrm>
          <a:off x="0" y="0"/>
          <a:ext cx="1850389" cy="474345"/>
          <a:chOff x="0" y="0"/>
          <a:chExt cx="1850389" cy="474345"/>
        </a:xfrm>
      </xdr:grpSpPr>
      <xdr:sp macro="" textlink="">
        <xdr:nvSpPr>
          <xdr:cNvPr id="123" name="Shape 123"/>
          <xdr:cNvSpPr/>
        </xdr:nvSpPr>
        <xdr:spPr>
          <a:xfrm>
            <a:off x="6096" y="140208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3"/>
                </a:moveTo>
                <a:lnTo>
                  <a:pt x="0" y="9143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24" name="image11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07820" cy="473963"/>
          </a:xfrm>
          <a:prstGeom prst="rect">
            <a:avLst/>
          </a:prstGeom>
        </xdr:spPr>
      </xdr:pic>
    </xdr:grpSp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26034</xdr:colOff>
      <xdr:row>22</xdr:row>
      <xdr:rowOff>85133</xdr:rowOff>
    </xdr:from>
    <xdr:ext cx="1850389" cy="474345"/>
    <xdr:grpSp>
      <xdr:nvGrpSpPr>
        <xdr:cNvPr id="125" name="Group 125"/>
        <xdr:cNvGrpSpPr/>
      </xdr:nvGrpSpPr>
      <xdr:grpSpPr>
        <a:xfrm>
          <a:off x="0" y="0"/>
          <a:ext cx="1850389" cy="474345"/>
          <a:chOff x="0" y="0"/>
          <a:chExt cx="1850389" cy="474345"/>
        </a:xfrm>
      </xdr:grpSpPr>
      <xdr:sp macro="" textlink="">
        <xdr:nvSpPr>
          <xdr:cNvPr id="126" name="Shape 126"/>
          <xdr:cNvSpPr/>
        </xdr:nvSpPr>
        <xdr:spPr>
          <a:xfrm>
            <a:off x="6096" y="126492"/>
            <a:ext cx="1844039" cy="9525"/>
          </a:xfrm>
          <a:custGeom>
            <a:avLst/>
            <a:gdLst/>
            <a:ahLst/>
            <a:cxnLst/>
            <a:rect l="0" t="0" r="0" b="0"/>
            <a:pathLst>
              <a:path w="1844039" h="9525">
                <a:moveTo>
                  <a:pt x="1844040" y="9143"/>
                </a:moveTo>
                <a:lnTo>
                  <a:pt x="0" y="9143"/>
                </a:lnTo>
                <a:lnTo>
                  <a:pt x="0" y="0"/>
                </a:lnTo>
                <a:lnTo>
                  <a:pt x="1844040" y="0"/>
                </a:lnTo>
                <a:lnTo>
                  <a:pt x="1844040" y="9143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27" name="image11.jpe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607820" cy="473963"/>
          </a:xfrm>
          <a:prstGeom prst="rect">
            <a:avLst/>
          </a:prstGeom>
        </xdr:spPr>
      </xdr:pic>
    </xdr:grpSp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32130</xdr:colOff>
      <xdr:row>25</xdr:row>
      <xdr:rowOff>85132</xdr:rowOff>
    </xdr:from>
    <xdr:ext cx="1844039" cy="9525"/>
    <xdr:sp macro="" textlink="">
      <xdr:nvSpPr>
        <xdr:cNvPr id="128" name="Shape 128"/>
        <xdr:cNvSpPr/>
      </xdr:nvSpPr>
      <xdr:spPr>
        <a:xfrm>
          <a:off x="0" y="0"/>
          <a:ext cx="1844039" cy="9525"/>
        </a:xfrm>
        <a:custGeom>
          <a:avLst/>
          <a:gdLst/>
          <a:ahLst/>
          <a:cxnLst/>
          <a:rect l="0" t="0" r="0" b="0"/>
          <a:pathLst>
            <a:path w="1844039" h="9525">
              <a:moveTo>
                <a:pt x="1844040" y="9143"/>
              </a:moveTo>
              <a:lnTo>
                <a:pt x="0" y="9143"/>
              </a:lnTo>
              <a:lnTo>
                <a:pt x="0" y="0"/>
              </a:lnTo>
              <a:lnTo>
                <a:pt x="1844040" y="0"/>
              </a:lnTo>
              <a:lnTo>
                <a:pt x="1844040" y="9143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75889</xdr:colOff>
      <xdr:row>25</xdr:row>
      <xdr:rowOff>97832</xdr:rowOff>
    </xdr:from>
    <xdr:ext cx="1545501" cy="424072"/>
    <xdr:pic>
      <xdr:nvPicPr>
        <xdr:cNvPr id="129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5501" cy="424072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640079</xdr:colOff>
      <xdr:row>21</xdr:row>
      <xdr:rowOff>114077</xdr:rowOff>
    </xdr:from>
    <xdr:ext cx="2463165" cy="1175385"/>
    <xdr:grpSp>
      <xdr:nvGrpSpPr>
        <xdr:cNvPr id="130" name="Group 130"/>
        <xdr:cNvGrpSpPr/>
      </xdr:nvGrpSpPr>
      <xdr:grpSpPr>
        <a:xfrm>
          <a:off x="0" y="0"/>
          <a:ext cx="2463165" cy="1175385"/>
          <a:chOff x="0" y="0"/>
          <a:chExt cx="2463165" cy="1175385"/>
        </a:xfrm>
      </xdr:grpSpPr>
      <xdr:sp macro="" textlink="">
        <xdr:nvSpPr>
          <xdr:cNvPr id="131" name="Shape 131"/>
          <xdr:cNvSpPr/>
        </xdr:nvSpPr>
        <xdr:spPr>
          <a:xfrm>
            <a:off x="6096" y="708659"/>
            <a:ext cx="2456815" cy="12700"/>
          </a:xfrm>
          <a:custGeom>
            <a:avLst/>
            <a:gdLst/>
            <a:ahLst/>
            <a:cxnLst/>
            <a:rect l="0" t="0" r="0" b="0"/>
            <a:pathLst>
              <a:path w="2456815" h="12700">
                <a:moveTo>
                  <a:pt x="2456688" y="12192"/>
                </a:moveTo>
                <a:lnTo>
                  <a:pt x="0" y="12192"/>
                </a:lnTo>
                <a:lnTo>
                  <a:pt x="0" y="0"/>
                </a:lnTo>
                <a:lnTo>
                  <a:pt x="2456688" y="0"/>
                </a:lnTo>
                <a:lnTo>
                  <a:pt x="2456688" y="12192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32" name="image11.jpeg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144267" cy="1175003"/>
          </a:xfrm>
          <a:prstGeom prst="rect">
            <a:avLst/>
          </a:prstGeom>
        </xdr:spPr>
      </xdr:pic>
    </xdr:grpSp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24</xdr:row>
      <xdr:rowOff>76619</xdr:rowOff>
    </xdr:from>
    <xdr:ext cx="1647825" cy="7620"/>
    <xdr:sp macro="" textlink="">
      <xdr:nvSpPr>
        <xdr:cNvPr id="133" name="Shape 133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207890</xdr:colOff>
      <xdr:row>24</xdr:row>
      <xdr:rowOff>89319</xdr:rowOff>
    </xdr:from>
    <xdr:ext cx="1483974" cy="366802"/>
    <xdr:pic>
      <xdr:nvPicPr>
        <xdr:cNvPr id="134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3974" cy="366802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135" name="Shape 135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207890</xdr:colOff>
      <xdr:row>26</xdr:row>
      <xdr:rowOff>89319</xdr:rowOff>
    </xdr:from>
    <xdr:ext cx="1483974" cy="366802"/>
    <xdr:pic>
      <xdr:nvPicPr>
        <xdr:cNvPr id="136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3974" cy="366802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25</xdr:row>
      <xdr:rowOff>76619</xdr:rowOff>
    </xdr:from>
    <xdr:ext cx="1647825" cy="7620"/>
    <xdr:sp macro="" textlink="">
      <xdr:nvSpPr>
        <xdr:cNvPr id="137" name="Shape 137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229226</xdr:colOff>
      <xdr:row>25</xdr:row>
      <xdr:rowOff>89319</xdr:rowOff>
    </xdr:from>
    <xdr:ext cx="1483974" cy="365439"/>
    <xdr:pic>
      <xdr:nvPicPr>
        <xdr:cNvPr id="138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3974" cy="365439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139" name="Shape 139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201746</xdr:colOff>
      <xdr:row>26</xdr:row>
      <xdr:rowOff>89319</xdr:rowOff>
    </xdr:from>
    <xdr:ext cx="1482509" cy="366802"/>
    <xdr:pic>
      <xdr:nvPicPr>
        <xdr:cNvPr id="140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509" cy="366802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141" name="Shape 141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215462</xdr:colOff>
      <xdr:row>26</xdr:row>
      <xdr:rowOff>89319</xdr:rowOff>
    </xdr:from>
    <xdr:ext cx="1482509" cy="366802"/>
    <xdr:pic>
      <xdr:nvPicPr>
        <xdr:cNvPr id="142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509" cy="366802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48640</xdr:colOff>
      <xdr:row>26</xdr:row>
      <xdr:rowOff>83430</xdr:rowOff>
    </xdr:from>
    <xdr:ext cx="1793875" cy="9525"/>
    <xdr:sp macro="" textlink="">
      <xdr:nvSpPr>
        <xdr:cNvPr id="143" name="Shape 143"/>
        <xdr:cNvSpPr/>
      </xdr:nvSpPr>
      <xdr:spPr>
        <a:xfrm>
          <a:off x="0" y="0"/>
          <a:ext cx="1793875" cy="9525"/>
        </a:xfrm>
        <a:custGeom>
          <a:avLst/>
          <a:gdLst/>
          <a:ahLst/>
          <a:cxnLst/>
          <a:rect l="0" t="0" r="0" b="0"/>
          <a:pathLst>
            <a:path w="1793875" h="9525">
              <a:moveTo>
                <a:pt x="1793748" y="9144"/>
              </a:moveTo>
              <a:lnTo>
                <a:pt x="0" y="9144"/>
              </a:lnTo>
              <a:lnTo>
                <a:pt x="0" y="0"/>
              </a:lnTo>
              <a:lnTo>
                <a:pt x="1793748" y="0"/>
              </a:lnTo>
              <a:lnTo>
                <a:pt x="1793748" y="914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207396</xdr:colOff>
      <xdr:row>26</xdr:row>
      <xdr:rowOff>96130</xdr:rowOff>
    </xdr:from>
    <xdr:ext cx="1614353" cy="398164"/>
    <xdr:pic>
      <xdr:nvPicPr>
        <xdr:cNvPr id="144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4353" cy="39816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641604</xdr:colOff>
      <xdr:row>28</xdr:row>
      <xdr:rowOff>0</xdr:rowOff>
    </xdr:from>
    <xdr:ext cx="10795" cy="1602105"/>
    <xdr:sp macro="" textlink="">
      <xdr:nvSpPr>
        <xdr:cNvPr id="13" name="Shape 13"/>
        <xdr:cNvSpPr/>
      </xdr:nvSpPr>
      <xdr:spPr>
        <a:xfrm>
          <a:off x="0" y="0"/>
          <a:ext cx="10795" cy="1602105"/>
        </a:xfrm>
        <a:custGeom>
          <a:avLst/>
          <a:gdLst/>
          <a:ahLst/>
          <a:cxnLst/>
          <a:rect l="0" t="0" r="0" b="0"/>
          <a:pathLst>
            <a:path w="10795" h="1602105">
              <a:moveTo>
                <a:pt x="10668" y="1601724"/>
              </a:moveTo>
              <a:lnTo>
                <a:pt x="0" y="1601724"/>
              </a:lnTo>
              <a:lnTo>
                <a:pt x="0" y="0"/>
              </a:lnTo>
              <a:lnTo>
                <a:pt x="10668" y="0"/>
              </a:lnTo>
              <a:lnTo>
                <a:pt x="10668" y="1601724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641604</xdr:colOff>
      <xdr:row>26</xdr:row>
      <xdr:rowOff>160123</xdr:rowOff>
    </xdr:from>
    <xdr:ext cx="10795" cy="666115"/>
    <xdr:sp macro="" textlink="">
      <xdr:nvSpPr>
        <xdr:cNvPr id="14" name="Shape 14"/>
        <xdr:cNvSpPr/>
      </xdr:nvSpPr>
      <xdr:spPr>
        <a:xfrm>
          <a:off x="0" y="0"/>
          <a:ext cx="10795" cy="666115"/>
        </a:xfrm>
        <a:custGeom>
          <a:avLst/>
          <a:gdLst/>
          <a:ahLst/>
          <a:cxnLst/>
          <a:rect l="0" t="0" r="0" b="0"/>
          <a:pathLst>
            <a:path w="10795" h="666115">
              <a:moveTo>
                <a:pt x="10668" y="665987"/>
              </a:moveTo>
              <a:lnTo>
                <a:pt x="0" y="665987"/>
              </a:lnTo>
              <a:lnTo>
                <a:pt x="0" y="0"/>
              </a:lnTo>
              <a:lnTo>
                <a:pt x="10668" y="0"/>
              </a:lnTo>
              <a:lnTo>
                <a:pt x="10668" y="665987"/>
              </a:lnTo>
              <a:close/>
            </a:path>
          </a:pathLst>
        </a:custGeom>
        <a:solidFill>
          <a:srgbClr val="000000"/>
        </a:solidFill>
      </xdr:spPr>
    </xdr:sp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145" name="Shape 145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195650</xdr:colOff>
      <xdr:row>26</xdr:row>
      <xdr:rowOff>89319</xdr:rowOff>
    </xdr:from>
    <xdr:ext cx="1482509" cy="365439"/>
    <xdr:pic>
      <xdr:nvPicPr>
        <xdr:cNvPr id="146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2509" cy="365439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147" name="Shape 147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20"/>
              </a:moveTo>
              <a:lnTo>
                <a:pt x="0" y="7620"/>
              </a:lnTo>
              <a:lnTo>
                <a:pt x="0" y="0"/>
              </a:lnTo>
              <a:lnTo>
                <a:pt x="1647444" y="0"/>
              </a:lnTo>
              <a:lnTo>
                <a:pt x="1647444" y="762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139310</xdr:colOff>
      <xdr:row>26</xdr:row>
      <xdr:rowOff>89319</xdr:rowOff>
    </xdr:from>
    <xdr:ext cx="1483974" cy="366802"/>
    <xdr:pic>
      <xdr:nvPicPr>
        <xdr:cNvPr id="148" name="image1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3974" cy="366802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307753</xdr:colOff>
      <xdr:row>23</xdr:row>
      <xdr:rowOff>74916</xdr:rowOff>
    </xdr:from>
    <xdr:ext cx="1604184" cy="447545"/>
    <xdr:pic>
      <xdr:nvPicPr>
        <xdr:cNvPr id="149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4184" cy="447545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150" name="Shape 150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219076</xdr:colOff>
      <xdr:row>26</xdr:row>
      <xdr:rowOff>89319</xdr:rowOff>
    </xdr:from>
    <xdr:ext cx="1628820" cy="454388"/>
    <xdr:pic>
      <xdr:nvPicPr>
        <xdr:cNvPr id="151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8820" cy="454388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152" name="Shape 152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185490</xdr:colOff>
      <xdr:row>26</xdr:row>
      <xdr:rowOff>89319</xdr:rowOff>
    </xdr:from>
    <xdr:ext cx="1627371" cy="453019"/>
    <xdr:pic>
      <xdr:nvPicPr>
        <xdr:cNvPr id="153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7371" cy="453019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113410</xdr:colOff>
      <xdr:row>26</xdr:row>
      <xdr:rowOff>73214</xdr:rowOff>
    </xdr:from>
    <xdr:ext cx="1597660" cy="7620"/>
    <xdr:sp macro="" textlink="">
      <xdr:nvSpPr>
        <xdr:cNvPr id="154" name="Shape 154"/>
        <xdr:cNvSpPr/>
      </xdr:nvSpPr>
      <xdr:spPr>
        <a:xfrm>
          <a:off x="0" y="0"/>
          <a:ext cx="1597660" cy="7620"/>
        </a:xfrm>
        <a:custGeom>
          <a:avLst/>
          <a:gdLst/>
          <a:ahLst/>
          <a:cxnLst/>
          <a:rect l="0" t="0" r="0" b="0"/>
          <a:pathLst>
            <a:path w="1597660" h="7620">
              <a:moveTo>
                <a:pt x="1597152" y="7619"/>
              </a:moveTo>
              <a:lnTo>
                <a:pt x="0" y="7619"/>
              </a:lnTo>
              <a:lnTo>
                <a:pt x="0" y="0"/>
              </a:lnTo>
              <a:lnTo>
                <a:pt x="1597152" y="0"/>
              </a:lnTo>
              <a:lnTo>
                <a:pt x="1597152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217683</xdr:colOff>
      <xdr:row>26</xdr:row>
      <xdr:rowOff>85914</xdr:rowOff>
    </xdr:from>
    <xdr:ext cx="1578100" cy="440702"/>
    <xdr:pic>
      <xdr:nvPicPr>
        <xdr:cNvPr id="155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78100" cy="440702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26</xdr:row>
      <xdr:rowOff>76619</xdr:rowOff>
    </xdr:from>
    <xdr:ext cx="1647825" cy="7620"/>
    <xdr:sp macro="" textlink="">
      <xdr:nvSpPr>
        <xdr:cNvPr id="156" name="Shape 156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197740</xdr:colOff>
      <xdr:row>26</xdr:row>
      <xdr:rowOff>89319</xdr:rowOff>
    </xdr:from>
    <xdr:ext cx="1628820" cy="454388"/>
    <xdr:pic>
      <xdr:nvPicPr>
        <xdr:cNvPr id="157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8820" cy="454388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25</xdr:row>
      <xdr:rowOff>76619</xdr:rowOff>
    </xdr:from>
    <xdr:ext cx="1647825" cy="7620"/>
    <xdr:sp macro="" textlink="">
      <xdr:nvSpPr>
        <xdr:cNvPr id="158" name="Shape 158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219076</xdr:colOff>
      <xdr:row>25</xdr:row>
      <xdr:rowOff>89319</xdr:rowOff>
    </xdr:from>
    <xdr:ext cx="1628820" cy="454388"/>
    <xdr:pic>
      <xdr:nvPicPr>
        <xdr:cNvPr id="159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8820" cy="454388"/>
        </a:xfrm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97535</xdr:colOff>
      <xdr:row>25</xdr:row>
      <xdr:rowOff>76619</xdr:rowOff>
    </xdr:from>
    <xdr:ext cx="1647825" cy="7620"/>
    <xdr:sp macro="" textlink="">
      <xdr:nvSpPr>
        <xdr:cNvPr id="160" name="Shape 160"/>
        <xdr:cNvSpPr/>
      </xdr:nvSpPr>
      <xdr:spPr>
        <a:xfrm>
          <a:off x="0" y="0"/>
          <a:ext cx="1647825" cy="7620"/>
        </a:xfrm>
        <a:custGeom>
          <a:avLst/>
          <a:gdLst/>
          <a:ahLst/>
          <a:cxnLst/>
          <a:rect l="0" t="0" r="0" b="0"/>
          <a:pathLst>
            <a:path w="1647825" h="7620">
              <a:moveTo>
                <a:pt x="1647444" y="7619"/>
              </a:moveTo>
              <a:lnTo>
                <a:pt x="0" y="7619"/>
              </a:lnTo>
              <a:lnTo>
                <a:pt x="0" y="0"/>
              </a:lnTo>
              <a:lnTo>
                <a:pt x="1647444" y="0"/>
              </a:lnTo>
              <a:lnTo>
                <a:pt x="1647444" y="7619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1</xdr:col>
      <xdr:colOff>219076</xdr:colOff>
      <xdr:row>25</xdr:row>
      <xdr:rowOff>89319</xdr:rowOff>
    </xdr:from>
    <xdr:ext cx="1628820" cy="454388"/>
    <xdr:pic>
      <xdr:nvPicPr>
        <xdr:cNvPr id="161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8820" cy="454388"/>
        </a:xfrm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452628</xdr:colOff>
      <xdr:row>24</xdr:row>
      <xdr:rowOff>76471</xdr:rowOff>
    </xdr:from>
    <xdr:ext cx="1647825" cy="676910"/>
    <xdr:grpSp>
      <xdr:nvGrpSpPr>
        <xdr:cNvPr id="162" name="Group 162"/>
        <xdr:cNvGrpSpPr/>
      </xdr:nvGrpSpPr>
      <xdr:grpSpPr>
        <a:xfrm>
          <a:off x="0" y="0"/>
          <a:ext cx="1647825" cy="676910"/>
          <a:chOff x="0" y="0"/>
          <a:chExt cx="1647825" cy="676910"/>
        </a:xfrm>
      </xdr:grpSpPr>
      <xdr:sp macro="" textlink="">
        <xdr:nvSpPr>
          <xdr:cNvPr id="163" name="Shape 163"/>
          <xdr:cNvSpPr/>
        </xdr:nvSpPr>
        <xdr:spPr>
          <a:xfrm>
            <a:off x="0" y="600455"/>
            <a:ext cx="1647825" cy="7620"/>
          </a:xfrm>
          <a:custGeom>
            <a:avLst/>
            <a:gdLst/>
            <a:ahLst/>
            <a:cxnLst/>
            <a:rect l="0" t="0" r="0" b="0"/>
            <a:pathLst>
              <a:path w="1647825" h="7620">
                <a:moveTo>
                  <a:pt x="1647443" y="7620"/>
                </a:moveTo>
                <a:lnTo>
                  <a:pt x="0" y="7620"/>
                </a:lnTo>
                <a:lnTo>
                  <a:pt x="0" y="0"/>
                </a:lnTo>
                <a:lnTo>
                  <a:pt x="1647443" y="0"/>
                </a:lnTo>
                <a:lnTo>
                  <a:pt x="1647443" y="7620"/>
                </a:lnTo>
                <a:close/>
              </a:path>
            </a:pathLst>
          </a:custGeom>
          <a:solidFill>
            <a:srgbClr val="000000"/>
          </a:solidFill>
        </xdr:spPr>
      </xdr:sp>
      <xdr:pic>
        <xdr:nvPicPr>
          <xdr:cNvPr id="164" name="image3.pn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387" y="0"/>
            <a:ext cx="1181099" cy="676655"/>
          </a:xfrm>
          <a:prstGeom prst="rect">
            <a:avLst/>
          </a:prstGeom>
        </xdr:spPr>
      </xdr:pic>
    </xdr:grp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K258"/>
  <sheetViews>
    <sheetView tabSelected="1" view="pageBreakPreview" topLeftCell="A250" zoomScaleNormal="100" zoomScaleSheetLayoutView="100" workbookViewId="0">
      <selection activeCell="A8" sqref="A8:F258"/>
    </sheetView>
  </sheetViews>
  <sheetFormatPr baseColWidth="10" defaultColWidth="8.83203125" defaultRowHeight="14.25"/>
  <cols>
    <col min="1" max="1" width="8" style="349" customWidth="1"/>
    <col min="2" max="2" width="38" style="332" customWidth="1"/>
    <col min="3" max="3" width="8.1640625" style="349" customWidth="1"/>
    <col min="4" max="4" width="13.5" style="377" customWidth="1"/>
    <col min="5" max="5" width="21" style="329" customWidth="1"/>
    <col min="6" max="6" width="31.5" style="332" customWidth="1"/>
    <col min="7" max="7" width="2.1640625" style="332" customWidth="1"/>
    <col min="8" max="8" width="21.33203125" style="336" hidden="1" customWidth="1"/>
    <col min="9" max="9" width="20" style="329" hidden="1" customWidth="1"/>
    <col min="10" max="10" width="20" style="330" hidden="1" customWidth="1"/>
    <col min="11" max="11" width="20.6640625" style="331" hidden="1" customWidth="1"/>
    <col min="12" max="16384" width="8.83203125" style="332"/>
  </cols>
  <sheetData>
    <row r="7" spans="1:11" ht="67.5" customHeight="1">
      <c r="A7" s="383" t="s">
        <v>3658</v>
      </c>
      <c r="B7" s="383"/>
      <c r="C7" s="383"/>
      <c r="D7" s="383"/>
      <c r="E7" s="383"/>
      <c r="F7" s="383"/>
      <c r="G7" s="327"/>
      <c r="H7" s="328"/>
    </row>
    <row r="8" spans="1:11" ht="24.75" customHeight="1">
      <c r="A8" s="333" t="s">
        <v>3453</v>
      </c>
      <c r="B8" s="333" t="s">
        <v>3454</v>
      </c>
      <c r="C8" s="333" t="s">
        <v>3561</v>
      </c>
      <c r="D8" s="334" t="s">
        <v>3684</v>
      </c>
      <c r="E8" s="335" t="s">
        <v>3685</v>
      </c>
      <c r="F8" s="333" t="s">
        <v>3455</v>
      </c>
    </row>
    <row r="9" spans="1:11" ht="15.75" customHeight="1">
      <c r="A9" s="337">
        <v>1</v>
      </c>
      <c r="B9" s="338" t="s">
        <v>3458</v>
      </c>
      <c r="C9" s="339"/>
      <c r="D9" s="340"/>
      <c r="E9" s="341"/>
      <c r="F9" s="342"/>
    </row>
    <row r="10" spans="1:11" ht="27" customHeight="1">
      <c r="A10" s="343">
        <v>1.1000000000000001</v>
      </c>
      <c r="B10" s="344" t="s">
        <v>3459</v>
      </c>
      <c r="C10" s="345" t="s">
        <v>3460</v>
      </c>
      <c r="D10" s="346">
        <v>525.79999999999995</v>
      </c>
      <c r="E10" s="347">
        <v>111438</v>
      </c>
      <c r="F10" s="348">
        <f>D10*E10</f>
        <v>58594100.399999999</v>
      </c>
      <c r="H10" s="336">
        <v>58594100.399999999</v>
      </c>
      <c r="I10" s="329">
        <f>ROUND(D10*E10,0)</f>
        <v>58594100</v>
      </c>
      <c r="J10" s="330">
        <f>F10-H10</f>
        <v>0</v>
      </c>
      <c r="K10" s="331">
        <f>F10/E10</f>
        <v>525.79999999999995</v>
      </c>
    </row>
    <row r="11" spans="1:11" ht="27.75" customHeight="1">
      <c r="A11" s="343">
        <v>1.2</v>
      </c>
      <c r="B11" s="344" t="s">
        <v>3461</v>
      </c>
      <c r="C11" s="345" t="s">
        <v>3460</v>
      </c>
      <c r="D11" s="346">
        <v>788.7</v>
      </c>
      <c r="E11" s="347">
        <v>433630</v>
      </c>
      <c r="F11" s="348">
        <f>D11*E11</f>
        <v>342003981</v>
      </c>
      <c r="H11" s="336">
        <v>342003981</v>
      </c>
      <c r="I11" s="329">
        <f t="shared" ref="I11:I12" si="0">ROUND(D11*E11,0)</f>
        <v>342003981</v>
      </c>
      <c r="J11" s="330">
        <f t="shared" ref="J11:J74" si="1">F11-H11</f>
        <v>0</v>
      </c>
      <c r="K11" s="331">
        <f t="shared" ref="K11:K17" si="2">F11/E11</f>
        <v>788.7</v>
      </c>
    </row>
    <row r="12" spans="1:11" ht="14.25" customHeight="1">
      <c r="A12" s="343">
        <v>1.3</v>
      </c>
      <c r="B12" s="344" t="s">
        <v>3462</v>
      </c>
      <c r="C12" s="345" t="s">
        <v>3463</v>
      </c>
      <c r="D12" s="346">
        <v>2629</v>
      </c>
      <c r="E12" s="347">
        <v>3572</v>
      </c>
      <c r="F12" s="348">
        <f>D12*E12</f>
        <v>9390788</v>
      </c>
      <c r="H12" s="336">
        <v>9390788</v>
      </c>
      <c r="I12" s="329">
        <f t="shared" si="0"/>
        <v>9390788</v>
      </c>
      <c r="J12" s="330">
        <f t="shared" si="1"/>
        <v>0</v>
      </c>
      <c r="K12" s="331">
        <f t="shared" si="2"/>
        <v>2629</v>
      </c>
    </row>
    <row r="13" spans="1:11" ht="16.5" customHeight="1">
      <c r="B13" s="350"/>
      <c r="C13" s="350"/>
      <c r="D13" s="351"/>
      <c r="E13" s="352" t="s">
        <v>3456</v>
      </c>
      <c r="F13" s="335">
        <f>SUM(F10:F12)</f>
        <v>409988869.39999998</v>
      </c>
      <c r="H13" s="336">
        <v>409988869.39999998</v>
      </c>
      <c r="I13" s="353">
        <f>ROUND(SUM(I10:I12),0)</f>
        <v>409988869</v>
      </c>
      <c r="J13" s="330">
        <f t="shared" si="1"/>
        <v>0</v>
      </c>
    </row>
    <row r="14" spans="1:11" ht="10.5" customHeight="1">
      <c r="A14" s="337">
        <v>2</v>
      </c>
      <c r="B14" s="338" t="s">
        <v>3464</v>
      </c>
      <c r="C14" s="339"/>
      <c r="D14" s="340"/>
      <c r="E14" s="341"/>
      <c r="F14" s="354"/>
      <c r="J14" s="330">
        <f t="shared" si="1"/>
        <v>0</v>
      </c>
    </row>
    <row r="15" spans="1:11" ht="13.5" customHeight="1">
      <c r="A15" s="343">
        <v>2.1</v>
      </c>
      <c r="B15" s="344" t="s">
        <v>3465</v>
      </c>
      <c r="C15" s="345" t="s">
        <v>3460</v>
      </c>
      <c r="D15" s="346">
        <v>238.73</v>
      </c>
      <c r="E15" s="347">
        <v>22564</v>
      </c>
      <c r="F15" s="348">
        <f>+D15*E15</f>
        <v>5386703.7199999997</v>
      </c>
      <c r="H15" s="336">
        <v>5386703.7199999997</v>
      </c>
      <c r="I15" s="329">
        <f t="shared" ref="I15:I17" si="3">ROUND(D15*E15,0)</f>
        <v>5386704</v>
      </c>
      <c r="J15" s="330">
        <f t="shared" si="1"/>
        <v>0</v>
      </c>
      <c r="K15" s="331">
        <f t="shared" si="2"/>
        <v>238.73</v>
      </c>
    </row>
    <row r="16" spans="1:11" ht="31.5" customHeight="1">
      <c r="A16" s="343">
        <v>2.2000000000000002</v>
      </c>
      <c r="B16" s="344" t="s">
        <v>3466</v>
      </c>
      <c r="C16" s="345" t="s">
        <v>3467</v>
      </c>
      <c r="D16" s="346">
        <v>159.22999999999999</v>
      </c>
      <c r="E16" s="347">
        <v>15794</v>
      </c>
      <c r="F16" s="348">
        <f t="shared" ref="F16:F17" si="4">+D16*E16</f>
        <v>2514878.6199999996</v>
      </c>
      <c r="H16" s="336">
        <v>2514878.62</v>
      </c>
      <c r="I16" s="329">
        <f t="shared" si="3"/>
        <v>2514879</v>
      </c>
      <c r="J16" s="330">
        <f t="shared" si="1"/>
        <v>0</v>
      </c>
      <c r="K16" s="331">
        <f t="shared" si="2"/>
        <v>159.22999999999999</v>
      </c>
    </row>
    <row r="17" spans="1:11" ht="30" customHeight="1">
      <c r="A17" s="343">
        <v>2.2999999999999998</v>
      </c>
      <c r="B17" s="344" t="s">
        <v>3468</v>
      </c>
      <c r="C17" s="345" t="s">
        <v>3460</v>
      </c>
      <c r="D17" s="346">
        <v>137.51210017472337</v>
      </c>
      <c r="E17" s="347">
        <v>25755</v>
      </c>
      <c r="F17" s="348">
        <f t="shared" si="4"/>
        <v>3541624.1400000006</v>
      </c>
      <c r="H17" s="336">
        <v>3541624.14</v>
      </c>
      <c r="I17" s="329">
        <f t="shared" si="3"/>
        <v>3541624</v>
      </c>
      <c r="J17" s="330">
        <f t="shared" si="1"/>
        <v>0</v>
      </c>
      <c r="K17" s="331">
        <f t="shared" si="2"/>
        <v>137.51210017472337</v>
      </c>
    </row>
    <row r="18" spans="1:11" ht="15" customHeight="1">
      <c r="B18" s="350"/>
      <c r="C18" s="350"/>
      <c r="D18" s="351"/>
      <c r="E18" s="352" t="s">
        <v>3456</v>
      </c>
      <c r="F18" s="335">
        <f>SUM(F15:F17)</f>
        <v>11443206.48</v>
      </c>
      <c r="H18" s="336">
        <v>11443206.48</v>
      </c>
      <c r="I18" s="353">
        <f>ROUND(SUM(I15:I17),0)</f>
        <v>11443207</v>
      </c>
      <c r="J18" s="330">
        <f t="shared" si="1"/>
        <v>0</v>
      </c>
    </row>
    <row r="19" spans="1:11" ht="15" customHeight="1">
      <c r="A19" s="337">
        <v>3</v>
      </c>
      <c r="B19" s="338" t="s">
        <v>3469</v>
      </c>
      <c r="C19" s="339"/>
      <c r="D19" s="340"/>
      <c r="E19" s="341"/>
      <c r="F19" s="354"/>
      <c r="J19" s="330">
        <f t="shared" si="1"/>
        <v>0</v>
      </c>
    </row>
    <row r="20" spans="1:11" ht="18" customHeight="1">
      <c r="A20" s="343">
        <v>3.1</v>
      </c>
      <c r="B20" s="344" t="s">
        <v>3470</v>
      </c>
      <c r="C20" s="345" t="s">
        <v>3467</v>
      </c>
      <c r="D20" s="346">
        <v>164.29</v>
      </c>
      <c r="E20" s="347">
        <v>34881</v>
      </c>
      <c r="F20" s="348">
        <f>D20*E20</f>
        <v>5730599.4899999993</v>
      </c>
      <c r="H20" s="336">
        <v>5730599.4900000002</v>
      </c>
      <c r="I20" s="329">
        <f t="shared" ref="I20:I24" si="5">ROUND(D20*E20,0)</f>
        <v>5730599</v>
      </c>
      <c r="J20" s="330">
        <f t="shared" si="1"/>
        <v>0</v>
      </c>
    </row>
    <row r="21" spans="1:11" ht="30.75" customHeight="1">
      <c r="A21" s="343">
        <v>3.2</v>
      </c>
      <c r="B21" s="344" t="s">
        <v>3653</v>
      </c>
      <c r="C21" s="345" t="s">
        <v>3463</v>
      </c>
      <c r="D21" s="346">
        <v>673.70699995947996</v>
      </c>
      <c r="E21" s="347">
        <v>98722</v>
      </c>
      <c r="F21" s="348">
        <f t="shared" ref="F21:F24" si="6">D21*E21</f>
        <v>66509702.449999779</v>
      </c>
      <c r="H21" s="336">
        <v>66509702.450000003</v>
      </c>
      <c r="I21" s="329">
        <f t="shared" si="5"/>
        <v>66509702</v>
      </c>
      <c r="J21" s="330">
        <f t="shared" si="1"/>
        <v>-2.2351741790771484E-7</v>
      </c>
      <c r="K21" s="331">
        <f>F21/E21</f>
        <v>673.70699995947996</v>
      </c>
    </row>
    <row r="22" spans="1:11" ht="30" customHeight="1">
      <c r="A22" s="343">
        <v>3.3</v>
      </c>
      <c r="B22" s="344" t="s">
        <v>3471</v>
      </c>
      <c r="C22" s="345" t="s">
        <v>3463</v>
      </c>
      <c r="D22" s="346">
        <v>138.34</v>
      </c>
      <c r="E22" s="347">
        <v>82128</v>
      </c>
      <c r="F22" s="348">
        <f t="shared" si="6"/>
        <v>11361587.52</v>
      </c>
      <c r="H22" s="336">
        <v>11361587.52</v>
      </c>
      <c r="I22" s="329">
        <f t="shared" si="5"/>
        <v>11361588</v>
      </c>
      <c r="J22" s="330">
        <f t="shared" si="1"/>
        <v>0</v>
      </c>
      <c r="K22" s="331">
        <f>F22/E22</f>
        <v>138.34</v>
      </c>
    </row>
    <row r="23" spans="1:11" ht="72.75" customHeight="1">
      <c r="A23" s="343">
        <v>3.4</v>
      </c>
      <c r="B23" s="344" t="s">
        <v>3686</v>
      </c>
      <c r="C23" s="345" t="s">
        <v>3467</v>
      </c>
      <c r="D23" s="346">
        <v>26.8</v>
      </c>
      <c r="E23" s="347">
        <v>953497</v>
      </c>
      <c r="F23" s="348">
        <f t="shared" si="6"/>
        <v>25553719.600000001</v>
      </c>
      <c r="H23" s="336">
        <v>25553719.600000001</v>
      </c>
      <c r="I23" s="329">
        <f t="shared" si="5"/>
        <v>25553720</v>
      </c>
      <c r="J23" s="330">
        <f t="shared" si="1"/>
        <v>0</v>
      </c>
      <c r="K23" s="331">
        <f>F23/E23</f>
        <v>26.8</v>
      </c>
    </row>
    <row r="24" spans="1:11" ht="14.25" customHeight="1">
      <c r="A24" s="343">
        <v>3.5</v>
      </c>
      <c r="B24" s="344" t="s">
        <v>3472</v>
      </c>
      <c r="C24" s="345" t="s">
        <v>3467</v>
      </c>
      <c r="D24" s="346">
        <v>10.199999999999999</v>
      </c>
      <c r="E24" s="347">
        <v>199112</v>
      </c>
      <c r="F24" s="348">
        <f t="shared" si="6"/>
        <v>2030942.4</v>
      </c>
      <c r="H24" s="336">
        <v>2030942.4</v>
      </c>
      <c r="I24" s="329">
        <f t="shared" si="5"/>
        <v>2030942</v>
      </c>
      <c r="J24" s="330">
        <f t="shared" si="1"/>
        <v>0</v>
      </c>
      <c r="K24" s="331">
        <f>F24/E24</f>
        <v>10.199999999999999</v>
      </c>
    </row>
    <row r="25" spans="1:11" ht="19.5" customHeight="1">
      <c r="B25" s="350"/>
      <c r="C25" s="350"/>
      <c r="D25" s="351"/>
      <c r="E25" s="352" t="s">
        <v>3456</v>
      </c>
      <c r="F25" s="335">
        <f>SUM(F20:F24)</f>
        <v>111186551.45999977</v>
      </c>
      <c r="H25" s="336">
        <v>111186551.45999999</v>
      </c>
      <c r="I25" s="353">
        <f>ROUND(SUM(I20:I24),0)</f>
        <v>111186551</v>
      </c>
      <c r="J25" s="330">
        <f t="shared" si="1"/>
        <v>-2.2351741790771484E-7</v>
      </c>
    </row>
    <row r="26" spans="1:11" ht="14.25" customHeight="1">
      <c r="A26" s="337">
        <v>4</v>
      </c>
      <c r="B26" s="338" t="s">
        <v>3473</v>
      </c>
      <c r="C26" s="339"/>
      <c r="D26" s="340"/>
      <c r="E26" s="341"/>
      <c r="F26" s="354"/>
      <c r="J26" s="330">
        <f t="shared" si="1"/>
        <v>0</v>
      </c>
    </row>
    <row r="27" spans="1:11" ht="15" customHeight="1">
      <c r="A27" s="343">
        <v>4.0999999999999996</v>
      </c>
      <c r="B27" s="344" t="s">
        <v>3474</v>
      </c>
      <c r="C27" s="345" t="s">
        <v>3463</v>
      </c>
      <c r="D27" s="346">
        <v>234.552699972157</v>
      </c>
      <c r="E27" s="347">
        <v>25141</v>
      </c>
      <c r="F27" s="348">
        <f>D27*E27</f>
        <v>5896889.4299999988</v>
      </c>
      <c r="H27" s="336">
        <v>5896889.4299999997</v>
      </c>
      <c r="I27" s="329">
        <f t="shared" ref="I27:I32" si="7">ROUND(D27*E27,0)</f>
        <v>5896889</v>
      </c>
      <c r="J27" s="330">
        <f t="shared" si="1"/>
        <v>0</v>
      </c>
      <c r="K27" s="331">
        <f t="shared" ref="K27:K32" si="8">F27/E27</f>
        <v>234.55269997215697</v>
      </c>
    </row>
    <row r="28" spans="1:11" ht="15" customHeight="1">
      <c r="A28" s="343">
        <v>4.2</v>
      </c>
      <c r="B28" s="344" t="s">
        <v>3475</v>
      </c>
      <c r="C28" s="345" t="s">
        <v>3467</v>
      </c>
      <c r="D28" s="346">
        <v>415.92</v>
      </c>
      <c r="E28" s="347">
        <v>14243</v>
      </c>
      <c r="F28" s="348">
        <f t="shared" ref="F28:F32" si="9">D28*E28</f>
        <v>5923948.5600000005</v>
      </c>
      <c r="H28" s="336">
        <v>5923948.5599999996</v>
      </c>
      <c r="I28" s="329">
        <f t="shared" si="7"/>
        <v>5923949</v>
      </c>
      <c r="J28" s="330">
        <f t="shared" si="1"/>
        <v>0</v>
      </c>
      <c r="K28" s="331">
        <f t="shared" si="8"/>
        <v>415.92</v>
      </c>
    </row>
    <row r="29" spans="1:11" ht="11.25" customHeight="1">
      <c r="A29" s="343">
        <v>4.3</v>
      </c>
      <c r="B29" s="344" t="s">
        <v>3476</v>
      </c>
      <c r="C29" s="345" t="s">
        <v>3463</v>
      </c>
      <c r="D29" s="346">
        <v>190.60700011930001</v>
      </c>
      <c r="E29" s="347">
        <v>25141</v>
      </c>
      <c r="F29" s="348">
        <f t="shared" si="9"/>
        <v>4792050.5899993218</v>
      </c>
      <c r="H29" s="336">
        <v>4792050.59</v>
      </c>
      <c r="I29" s="329">
        <f t="shared" si="7"/>
        <v>4792051</v>
      </c>
      <c r="J29" s="330">
        <f t="shared" si="1"/>
        <v>-6.7800283432006836E-7</v>
      </c>
      <c r="K29" s="331">
        <f t="shared" si="8"/>
        <v>190.60700011930001</v>
      </c>
    </row>
    <row r="30" spans="1:11" ht="13.5" customHeight="1">
      <c r="A30" s="343">
        <v>4.4000000000000004</v>
      </c>
      <c r="B30" s="344" t="s">
        <v>3477</v>
      </c>
      <c r="C30" s="345" t="s">
        <v>3467</v>
      </c>
      <c r="D30" s="346">
        <v>133</v>
      </c>
      <c r="E30" s="347">
        <v>6040</v>
      </c>
      <c r="F30" s="348">
        <f t="shared" si="9"/>
        <v>803320</v>
      </c>
      <c r="H30" s="336">
        <v>803320</v>
      </c>
      <c r="I30" s="329">
        <f t="shared" si="7"/>
        <v>803320</v>
      </c>
      <c r="J30" s="330">
        <f t="shared" si="1"/>
        <v>0</v>
      </c>
      <c r="K30" s="331">
        <f t="shared" si="8"/>
        <v>133</v>
      </c>
    </row>
    <row r="31" spans="1:11" ht="14.25" customHeight="1">
      <c r="A31" s="343">
        <v>4.5</v>
      </c>
      <c r="B31" s="344" t="s">
        <v>3478</v>
      </c>
      <c r="C31" s="345" t="s">
        <v>3463</v>
      </c>
      <c r="D31" s="346">
        <v>55.59</v>
      </c>
      <c r="E31" s="347">
        <v>25500</v>
      </c>
      <c r="F31" s="348">
        <f t="shared" si="9"/>
        <v>1417545</v>
      </c>
      <c r="H31" s="336">
        <v>1417545</v>
      </c>
      <c r="I31" s="329">
        <f t="shared" si="7"/>
        <v>1417545</v>
      </c>
      <c r="J31" s="330">
        <f t="shared" si="1"/>
        <v>0</v>
      </c>
      <c r="K31" s="331">
        <f t="shared" si="8"/>
        <v>55.59</v>
      </c>
    </row>
    <row r="32" spans="1:11" ht="25.5" customHeight="1">
      <c r="A32" s="343">
        <v>4.5999999999999996</v>
      </c>
      <c r="B32" s="342" t="s">
        <v>3659</v>
      </c>
      <c r="C32" s="345" t="s">
        <v>3467</v>
      </c>
      <c r="D32" s="346">
        <v>345.42</v>
      </c>
      <c r="E32" s="347">
        <v>14937</v>
      </c>
      <c r="F32" s="348">
        <f t="shared" si="9"/>
        <v>5159538.54</v>
      </c>
      <c r="H32" s="336">
        <v>5159538.54</v>
      </c>
      <c r="I32" s="329">
        <f t="shared" si="7"/>
        <v>5159539</v>
      </c>
      <c r="J32" s="330">
        <f t="shared" si="1"/>
        <v>0</v>
      </c>
      <c r="K32" s="331">
        <f t="shared" si="8"/>
        <v>345.42</v>
      </c>
    </row>
    <row r="33" spans="1:11" ht="17.25" customHeight="1">
      <c r="B33" s="350"/>
      <c r="C33" s="350"/>
      <c r="D33" s="351"/>
      <c r="E33" s="352" t="s">
        <v>3456</v>
      </c>
      <c r="F33" s="335">
        <f>SUM(F27:F32)</f>
        <v>23993292.119999319</v>
      </c>
      <c r="H33" s="336">
        <v>23993292.120000001</v>
      </c>
      <c r="I33" s="353">
        <f>ROUND(SUM(I27:I32),0)</f>
        <v>23993293</v>
      </c>
      <c r="J33" s="330">
        <f t="shared" si="1"/>
        <v>-6.8172812461853027E-7</v>
      </c>
    </row>
    <row r="34" spans="1:11" ht="18" customHeight="1">
      <c r="A34" s="337">
        <v>5</v>
      </c>
      <c r="B34" s="378" t="s">
        <v>3479</v>
      </c>
      <c r="C34" s="379"/>
      <c r="D34" s="379"/>
      <c r="E34" s="379"/>
      <c r="F34" s="380"/>
      <c r="J34" s="330">
        <f t="shared" si="1"/>
        <v>0</v>
      </c>
    </row>
    <row r="35" spans="1:11" ht="75" customHeight="1">
      <c r="A35" s="343">
        <v>5.0999999999999996</v>
      </c>
      <c r="B35" s="344" t="s">
        <v>3480</v>
      </c>
      <c r="C35" s="345" t="s">
        <v>3463</v>
      </c>
      <c r="D35" s="346">
        <v>291.65400001149999</v>
      </c>
      <c r="E35" s="347">
        <v>346359</v>
      </c>
      <c r="F35" s="348">
        <f>D35*E35</f>
        <v>101016987.78998312</v>
      </c>
      <c r="H35" s="336">
        <v>101016987.79000001</v>
      </c>
      <c r="I35" s="329">
        <f t="shared" ref="I35:I38" si="10">ROUND(D35*E35,0)</f>
        <v>101016988</v>
      </c>
      <c r="J35" s="330">
        <f t="shared" si="1"/>
        <v>-1.6883015632629395E-5</v>
      </c>
      <c r="K35" s="331">
        <f>F35/E35</f>
        <v>291.65400001149999</v>
      </c>
    </row>
    <row r="36" spans="1:11" ht="63.75" customHeight="1">
      <c r="A36" s="343">
        <v>5.2</v>
      </c>
      <c r="B36" s="344" t="s">
        <v>3481</v>
      </c>
      <c r="C36" s="345" t="s">
        <v>3463</v>
      </c>
      <c r="D36" s="346">
        <v>90</v>
      </c>
      <c r="E36" s="347">
        <v>171333</v>
      </c>
      <c r="F36" s="348">
        <f t="shared" ref="F36:F38" si="11">D36*E36</f>
        <v>15419970</v>
      </c>
      <c r="H36" s="336">
        <v>15419970</v>
      </c>
      <c r="I36" s="329">
        <f t="shared" si="10"/>
        <v>15419970</v>
      </c>
      <c r="J36" s="330">
        <f t="shared" si="1"/>
        <v>0</v>
      </c>
    </row>
    <row r="37" spans="1:11" ht="29.25" customHeight="1">
      <c r="A37" s="343">
        <v>5.3</v>
      </c>
      <c r="B37" s="344" t="s">
        <v>3687</v>
      </c>
      <c r="C37" s="345" t="s">
        <v>3463</v>
      </c>
      <c r="D37" s="346">
        <v>206.63</v>
      </c>
      <c r="E37" s="347">
        <v>22152</v>
      </c>
      <c r="F37" s="348">
        <f t="shared" si="11"/>
        <v>4577267.76</v>
      </c>
      <c r="H37" s="336">
        <v>4577267.76</v>
      </c>
      <c r="I37" s="329">
        <f t="shared" si="10"/>
        <v>4577268</v>
      </c>
      <c r="J37" s="330">
        <f t="shared" si="1"/>
        <v>0</v>
      </c>
    </row>
    <row r="38" spans="1:11" ht="14.25" customHeight="1">
      <c r="A38" s="343">
        <v>5.4</v>
      </c>
      <c r="B38" s="344" t="s">
        <v>3482</v>
      </c>
      <c r="C38" s="345" t="s">
        <v>3463</v>
      </c>
      <c r="D38" s="346">
        <v>272.12</v>
      </c>
      <c r="E38" s="347">
        <v>60594</v>
      </c>
      <c r="F38" s="348">
        <f t="shared" si="11"/>
        <v>16488839.280000001</v>
      </c>
      <c r="H38" s="336">
        <v>16488839.279999999</v>
      </c>
      <c r="I38" s="329">
        <f t="shared" si="10"/>
        <v>16488839</v>
      </c>
      <c r="J38" s="330">
        <f t="shared" si="1"/>
        <v>0</v>
      </c>
    </row>
    <row r="39" spans="1:11" ht="15.75" customHeight="1">
      <c r="B39" s="350"/>
      <c r="C39" s="350"/>
      <c r="D39" s="351"/>
      <c r="E39" s="352" t="s">
        <v>3456</v>
      </c>
      <c r="F39" s="335">
        <f>SUM(F35:F38)</f>
        <v>137503064.82998312</v>
      </c>
      <c r="H39" s="336">
        <v>137503064.83000001</v>
      </c>
      <c r="I39" s="353">
        <f>ROUND(SUM(I35:I38),0)</f>
        <v>137503065</v>
      </c>
      <c r="J39" s="330">
        <f t="shared" si="1"/>
        <v>-1.6897916793823242E-5</v>
      </c>
    </row>
    <row r="40" spans="1:11" ht="18" customHeight="1">
      <c r="A40" s="337">
        <v>6</v>
      </c>
      <c r="B40" s="338" t="s">
        <v>3483</v>
      </c>
      <c r="C40" s="339"/>
      <c r="D40" s="340"/>
      <c r="E40" s="341"/>
      <c r="F40" s="354"/>
      <c r="I40" s="353"/>
      <c r="J40" s="330">
        <f t="shared" si="1"/>
        <v>0</v>
      </c>
    </row>
    <row r="41" spans="1:11" ht="44.25" customHeight="1">
      <c r="A41" s="343">
        <v>6.1</v>
      </c>
      <c r="B41" s="344" t="s">
        <v>3654</v>
      </c>
      <c r="C41" s="345" t="s">
        <v>3467</v>
      </c>
      <c r="D41" s="346">
        <v>32</v>
      </c>
      <c r="E41" s="347">
        <v>57019</v>
      </c>
      <c r="F41" s="348">
        <f>D41*E41</f>
        <v>1824608</v>
      </c>
      <c r="H41" s="336">
        <v>1824608</v>
      </c>
      <c r="I41" s="329">
        <f t="shared" ref="I41:I45" si="12">ROUND(D41*E41,0)</f>
        <v>1824608</v>
      </c>
      <c r="J41" s="330">
        <f t="shared" si="1"/>
        <v>0</v>
      </c>
    </row>
    <row r="42" spans="1:11" ht="13.5" customHeight="1">
      <c r="A42" s="343">
        <v>6.2</v>
      </c>
      <c r="B42" s="344" t="s">
        <v>3484</v>
      </c>
      <c r="C42" s="345" t="s">
        <v>3463</v>
      </c>
      <c r="D42" s="346">
        <v>355.7</v>
      </c>
      <c r="E42" s="347">
        <v>184521</v>
      </c>
      <c r="F42" s="348">
        <f t="shared" ref="F42:F45" si="13">D42*E42</f>
        <v>65634119.699999996</v>
      </c>
      <c r="H42" s="336">
        <v>65634119.700000003</v>
      </c>
      <c r="I42" s="329">
        <f t="shared" si="12"/>
        <v>65634120</v>
      </c>
      <c r="J42" s="330">
        <f t="shared" si="1"/>
        <v>0</v>
      </c>
    </row>
    <row r="43" spans="1:11" ht="27.75" customHeight="1">
      <c r="A43" s="343">
        <v>6.3</v>
      </c>
      <c r="B43" s="342" t="s">
        <v>3660</v>
      </c>
      <c r="C43" s="345" t="s">
        <v>3463</v>
      </c>
      <c r="D43" s="346">
        <v>138.66999999999999</v>
      </c>
      <c r="E43" s="347">
        <v>63750</v>
      </c>
      <c r="F43" s="348">
        <f t="shared" si="13"/>
        <v>8840212.5</v>
      </c>
      <c r="H43" s="336">
        <v>8840212.5</v>
      </c>
      <c r="I43" s="329">
        <f t="shared" si="12"/>
        <v>8840213</v>
      </c>
      <c r="J43" s="330">
        <f t="shared" si="1"/>
        <v>0</v>
      </c>
    </row>
    <row r="44" spans="1:11" ht="13.5" customHeight="1">
      <c r="A44" s="343">
        <v>6.4</v>
      </c>
      <c r="B44" s="344" t="s">
        <v>3485</v>
      </c>
      <c r="C44" s="345" t="s">
        <v>3463</v>
      </c>
      <c r="D44" s="346">
        <v>212.46</v>
      </c>
      <c r="E44" s="347">
        <v>142864</v>
      </c>
      <c r="F44" s="348">
        <f t="shared" si="13"/>
        <v>30352885.440000001</v>
      </c>
      <c r="H44" s="336">
        <v>30352885.440000001</v>
      </c>
      <c r="I44" s="329">
        <f t="shared" si="12"/>
        <v>30352885</v>
      </c>
      <c r="J44" s="330">
        <f t="shared" si="1"/>
        <v>0</v>
      </c>
    </row>
    <row r="45" spans="1:11" ht="31.5" customHeight="1">
      <c r="A45" s="343">
        <v>6.5</v>
      </c>
      <c r="B45" s="344" t="s">
        <v>3655</v>
      </c>
      <c r="C45" s="345" t="s">
        <v>3467</v>
      </c>
      <c r="D45" s="346">
        <v>303.93</v>
      </c>
      <c r="E45" s="347">
        <v>179283</v>
      </c>
      <c r="F45" s="348">
        <f t="shared" si="13"/>
        <v>54489482.189999998</v>
      </c>
      <c r="H45" s="336">
        <v>54489482.189999998</v>
      </c>
      <c r="I45" s="329">
        <f t="shared" si="12"/>
        <v>54489482</v>
      </c>
      <c r="J45" s="330">
        <f t="shared" si="1"/>
        <v>0</v>
      </c>
    </row>
    <row r="46" spans="1:11" ht="15" customHeight="1">
      <c r="B46" s="350"/>
      <c r="C46" s="350"/>
      <c r="D46" s="351"/>
      <c r="E46" s="352" t="s">
        <v>3456</v>
      </c>
      <c r="F46" s="335">
        <f>SUM(F41:F45)</f>
        <v>161141307.82999998</v>
      </c>
      <c r="H46" s="336">
        <v>161141307.83000001</v>
      </c>
      <c r="I46" s="353">
        <f>ROUND(SUM(I41:I45),0)</f>
        <v>161141308</v>
      </c>
      <c r="J46" s="330">
        <f t="shared" si="1"/>
        <v>0</v>
      </c>
    </row>
    <row r="47" spans="1:11" ht="12" customHeight="1">
      <c r="A47" s="337">
        <v>7</v>
      </c>
      <c r="B47" s="338" t="s">
        <v>3486</v>
      </c>
      <c r="C47" s="339"/>
      <c r="D47" s="340"/>
      <c r="E47" s="341"/>
      <c r="F47" s="354"/>
      <c r="J47" s="330">
        <f t="shared" si="1"/>
        <v>0</v>
      </c>
    </row>
    <row r="48" spans="1:11" ht="13.5" customHeight="1">
      <c r="A48" s="343">
        <v>7.1</v>
      </c>
      <c r="B48" s="344" t="s">
        <v>3487</v>
      </c>
      <c r="C48" s="345" t="s">
        <v>3463</v>
      </c>
      <c r="D48" s="346">
        <v>36.154000027899997</v>
      </c>
      <c r="E48" s="347">
        <v>71697</v>
      </c>
      <c r="F48" s="348">
        <f>D48*E48</f>
        <v>2592133.3400003463</v>
      </c>
      <c r="H48" s="336">
        <v>2592133.34</v>
      </c>
      <c r="I48" s="329">
        <f t="shared" ref="I48:I51" si="14">ROUND(D48*E48,0)</f>
        <v>2592133</v>
      </c>
      <c r="J48" s="330">
        <f t="shared" si="1"/>
        <v>3.4645199775695801E-7</v>
      </c>
      <c r="K48" s="331">
        <f>F48/E48</f>
        <v>36.154000027899997</v>
      </c>
    </row>
    <row r="49" spans="1:10" ht="31.5" customHeight="1">
      <c r="A49" s="343">
        <v>7.2</v>
      </c>
      <c r="B49" s="344" t="s">
        <v>3656</v>
      </c>
      <c r="C49" s="345" t="s">
        <v>3463</v>
      </c>
      <c r="D49" s="346">
        <v>138.66999999999999</v>
      </c>
      <c r="E49" s="347">
        <v>84620</v>
      </c>
      <c r="F49" s="348">
        <f t="shared" ref="F49:F51" si="15">D49*E49</f>
        <v>11734255.399999999</v>
      </c>
      <c r="H49" s="336">
        <v>11734255.4</v>
      </c>
      <c r="I49" s="329">
        <f t="shared" si="14"/>
        <v>11734255</v>
      </c>
      <c r="J49" s="330">
        <f t="shared" si="1"/>
        <v>0</v>
      </c>
    </row>
    <row r="50" spans="1:10" ht="12.75" customHeight="1">
      <c r="A50" s="343">
        <v>7.3</v>
      </c>
      <c r="B50" s="344" t="s">
        <v>3488</v>
      </c>
      <c r="C50" s="345" t="s">
        <v>3463</v>
      </c>
      <c r="D50" s="346">
        <v>355.7</v>
      </c>
      <c r="E50" s="347">
        <v>67510</v>
      </c>
      <c r="F50" s="348">
        <f t="shared" si="15"/>
        <v>24013307</v>
      </c>
      <c r="H50" s="336">
        <v>24013307</v>
      </c>
      <c r="I50" s="329">
        <f t="shared" si="14"/>
        <v>24013307</v>
      </c>
      <c r="J50" s="330">
        <f t="shared" si="1"/>
        <v>0</v>
      </c>
    </row>
    <row r="51" spans="1:10" ht="12.75" customHeight="1">
      <c r="A51" s="343">
        <v>7.4</v>
      </c>
      <c r="B51" s="344" t="s">
        <v>3489</v>
      </c>
      <c r="C51" s="345" t="s">
        <v>3467</v>
      </c>
      <c r="D51" s="346">
        <v>166.66</v>
      </c>
      <c r="E51" s="347">
        <v>10284</v>
      </c>
      <c r="F51" s="348">
        <f t="shared" si="15"/>
        <v>1713931.44</v>
      </c>
      <c r="H51" s="336">
        <v>1713931.44</v>
      </c>
      <c r="I51" s="329">
        <f t="shared" si="14"/>
        <v>1713931</v>
      </c>
      <c r="J51" s="330">
        <f t="shared" si="1"/>
        <v>0</v>
      </c>
    </row>
    <row r="52" spans="1:10" ht="13.5" customHeight="1">
      <c r="B52" s="350"/>
      <c r="C52" s="350"/>
      <c r="D52" s="351"/>
      <c r="E52" s="352" t="s">
        <v>3456</v>
      </c>
      <c r="F52" s="335">
        <f>SUM(F48:F51)</f>
        <v>40053627.180000342</v>
      </c>
      <c r="H52" s="336">
        <v>40053627.18</v>
      </c>
      <c r="I52" s="353">
        <f>ROUND(SUM(I48:I51),0)</f>
        <v>40053626</v>
      </c>
      <c r="J52" s="330">
        <f t="shared" si="1"/>
        <v>3.4272670745849609E-7</v>
      </c>
    </row>
    <row r="53" spans="1:10" ht="15.75" customHeight="1">
      <c r="A53" s="337">
        <v>8</v>
      </c>
      <c r="B53" s="384" t="s">
        <v>3490</v>
      </c>
      <c r="C53" s="385"/>
      <c r="D53" s="385"/>
      <c r="E53" s="385"/>
      <c r="F53" s="386"/>
      <c r="J53" s="330">
        <f t="shared" si="1"/>
        <v>0</v>
      </c>
    </row>
    <row r="54" spans="1:10" ht="18" customHeight="1">
      <c r="A54" s="343">
        <v>8.1</v>
      </c>
      <c r="B54" s="344" t="s">
        <v>3491</v>
      </c>
      <c r="C54" s="345" t="s">
        <v>3467</v>
      </c>
      <c r="D54" s="346">
        <v>13.7</v>
      </c>
      <c r="E54" s="347">
        <v>10880</v>
      </c>
      <c r="F54" s="348">
        <f>+D54*E54</f>
        <v>149056</v>
      </c>
      <c r="H54" s="336">
        <v>149056</v>
      </c>
      <c r="I54" s="329">
        <f t="shared" ref="I54:I68" si="16">ROUND(D54*E54,0)</f>
        <v>149056</v>
      </c>
      <c r="J54" s="330">
        <f t="shared" si="1"/>
        <v>0</v>
      </c>
    </row>
    <row r="55" spans="1:10" ht="15" customHeight="1">
      <c r="A55" s="343">
        <v>8.1999999999999993</v>
      </c>
      <c r="B55" s="344" t="s">
        <v>3492</v>
      </c>
      <c r="C55" s="345" t="s">
        <v>3467</v>
      </c>
      <c r="D55" s="346">
        <v>6.54</v>
      </c>
      <c r="E55" s="347">
        <v>12388</v>
      </c>
      <c r="F55" s="348">
        <f t="shared" ref="F55:F68" si="17">+D55*E55</f>
        <v>81017.52</v>
      </c>
      <c r="H55" s="336">
        <v>81017.52</v>
      </c>
      <c r="I55" s="329">
        <f t="shared" si="16"/>
        <v>81018</v>
      </c>
      <c r="J55" s="330">
        <f t="shared" si="1"/>
        <v>0</v>
      </c>
    </row>
    <row r="56" spans="1:10" ht="27.75" customHeight="1">
      <c r="A56" s="343">
        <v>8.3000000000000007</v>
      </c>
      <c r="B56" s="344" t="s">
        <v>3493</v>
      </c>
      <c r="C56" s="345" t="s">
        <v>3494</v>
      </c>
      <c r="D56" s="346">
        <v>3</v>
      </c>
      <c r="E56" s="347">
        <v>63975</v>
      </c>
      <c r="F56" s="348">
        <f t="shared" si="17"/>
        <v>191925</v>
      </c>
      <c r="H56" s="336">
        <v>191925</v>
      </c>
      <c r="I56" s="329">
        <f t="shared" si="16"/>
        <v>191925</v>
      </c>
      <c r="J56" s="330">
        <f t="shared" si="1"/>
        <v>0</v>
      </c>
    </row>
    <row r="57" spans="1:10" ht="19.5" customHeight="1">
      <c r="A57" s="343">
        <v>8.4</v>
      </c>
      <c r="B57" s="344" t="s">
        <v>3495</v>
      </c>
      <c r="C57" s="345" t="s">
        <v>3494</v>
      </c>
      <c r="D57" s="346">
        <v>3</v>
      </c>
      <c r="E57" s="347">
        <v>67885</v>
      </c>
      <c r="F57" s="348">
        <f t="shared" si="17"/>
        <v>203655</v>
      </c>
      <c r="H57" s="336">
        <v>203655</v>
      </c>
      <c r="I57" s="329">
        <f t="shared" si="16"/>
        <v>203655</v>
      </c>
      <c r="J57" s="330">
        <f t="shared" si="1"/>
        <v>0</v>
      </c>
    </row>
    <row r="58" spans="1:10" ht="14.25" customHeight="1">
      <c r="A58" s="343">
        <v>8.5</v>
      </c>
      <c r="B58" s="344" t="s">
        <v>3496</v>
      </c>
      <c r="C58" s="345" t="s">
        <v>3494</v>
      </c>
      <c r="D58" s="346">
        <v>1</v>
      </c>
      <c r="E58" s="347">
        <v>67316</v>
      </c>
      <c r="F58" s="348">
        <f t="shared" si="17"/>
        <v>67316</v>
      </c>
      <c r="H58" s="336">
        <v>67316</v>
      </c>
      <c r="I58" s="329">
        <f t="shared" si="16"/>
        <v>67316</v>
      </c>
      <c r="J58" s="330">
        <f t="shared" si="1"/>
        <v>0</v>
      </c>
    </row>
    <row r="59" spans="1:10" ht="15.75" customHeight="1">
      <c r="A59" s="343">
        <v>8.6</v>
      </c>
      <c r="B59" s="344" t="s">
        <v>3497</v>
      </c>
      <c r="C59" s="345" t="s">
        <v>3467</v>
      </c>
      <c r="D59" s="346">
        <v>11.02</v>
      </c>
      <c r="E59" s="347">
        <v>19211</v>
      </c>
      <c r="F59" s="348">
        <f t="shared" si="17"/>
        <v>211705.22</v>
      </c>
      <c r="H59" s="336">
        <v>211705.22</v>
      </c>
      <c r="I59" s="329">
        <f t="shared" si="16"/>
        <v>211705</v>
      </c>
      <c r="J59" s="330">
        <f t="shared" si="1"/>
        <v>0</v>
      </c>
    </row>
    <row r="60" spans="1:10" ht="14.25" customHeight="1">
      <c r="A60" s="343">
        <v>8.6999999999999993</v>
      </c>
      <c r="B60" s="344" t="s">
        <v>3498</v>
      </c>
      <c r="C60" s="345" t="s">
        <v>3467</v>
      </c>
      <c r="D60" s="346">
        <v>43.99</v>
      </c>
      <c r="E60" s="347">
        <v>30752</v>
      </c>
      <c r="F60" s="348">
        <f t="shared" si="17"/>
        <v>1352780.48</v>
      </c>
      <c r="H60" s="336">
        <v>1352780.48</v>
      </c>
      <c r="I60" s="329">
        <f t="shared" si="16"/>
        <v>1352780</v>
      </c>
      <c r="J60" s="330">
        <f t="shared" si="1"/>
        <v>0</v>
      </c>
    </row>
    <row r="61" spans="1:10" ht="30" customHeight="1">
      <c r="A61" s="343">
        <v>8.8000000000000007</v>
      </c>
      <c r="B61" s="344" t="s">
        <v>3499</v>
      </c>
      <c r="C61" s="345" t="s">
        <v>3494</v>
      </c>
      <c r="D61" s="346">
        <v>6</v>
      </c>
      <c r="E61" s="347">
        <v>71605</v>
      </c>
      <c r="F61" s="348">
        <f t="shared" si="17"/>
        <v>429630</v>
      </c>
      <c r="H61" s="336">
        <v>429630</v>
      </c>
      <c r="I61" s="329">
        <f t="shared" si="16"/>
        <v>429630</v>
      </c>
      <c r="J61" s="330">
        <f t="shared" si="1"/>
        <v>0</v>
      </c>
    </row>
    <row r="62" spans="1:10" ht="28.5">
      <c r="A62" s="343">
        <v>8.9</v>
      </c>
      <c r="B62" s="344" t="s">
        <v>3500</v>
      </c>
      <c r="C62" s="345" t="s">
        <v>3494</v>
      </c>
      <c r="D62" s="346">
        <v>3</v>
      </c>
      <c r="E62" s="347">
        <v>76689</v>
      </c>
      <c r="F62" s="348">
        <f t="shared" si="17"/>
        <v>230067</v>
      </c>
      <c r="H62" s="336">
        <v>230067</v>
      </c>
      <c r="I62" s="329">
        <f t="shared" si="16"/>
        <v>230067</v>
      </c>
      <c r="J62" s="330">
        <f t="shared" si="1"/>
        <v>0</v>
      </c>
    </row>
    <row r="63" spans="1:10" ht="28.5">
      <c r="A63" s="355">
        <v>8.1</v>
      </c>
      <c r="B63" s="344" t="s">
        <v>3501</v>
      </c>
      <c r="C63" s="345" t="s">
        <v>3494</v>
      </c>
      <c r="D63" s="346">
        <v>4</v>
      </c>
      <c r="E63" s="347">
        <v>82179</v>
      </c>
      <c r="F63" s="348">
        <f t="shared" si="17"/>
        <v>328716</v>
      </c>
      <c r="H63" s="336">
        <v>328716</v>
      </c>
      <c r="I63" s="329">
        <f t="shared" si="16"/>
        <v>328716</v>
      </c>
      <c r="J63" s="330">
        <f t="shared" si="1"/>
        <v>0</v>
      </c>
    </row>
    <row r="64" spans="1:10" ht="14.25" customHeight="1">
      <c r="A64" s="355">
        <v>8.11</v>
      </c>
      <c r="B64" s="344" t="s">
        <v>3502</v>
      </c>
      <c r="C64" s="345" t="s">
        <v>3494</v>
      </c>
      <c r="D64" s="346">
        <v>3</v>
      </c>
      <c r="E64" s="347">
        <v>898128</v>
      </c>
      <c r="F64" s="348">
        <f t="shared" si="17"/>
        <v>2694384</v>
      </c>
      <c r="H64" s="336">
        <v>2694384</v>
      </c>
      <c r="I64" s="329">
        <f t="shared" si="16"/>
        <v>2694384</v>
      </c>
      <c r="J64" s="330">
        <f t="shared" si="1"/>
        <v>0</v>
      </c>
    </row>
    <row r="65" spans="1:10" ht="28.5">
      <c r="A65" s="355">
        <v>8.1199999999999992</v>
      </c>
      <c r="B65" s="344" t="s">
        <v>3503</v>
      </c>
      <c r="C65" s="345" t="s">
        <v>3494</v>
      </c>
      <c r="D65" s="346">
        <v>1</v>
      </c>
      <c r="E65" s="347">
        <v>1405440</v>
      </c>
      <c r="F65" s="348">
        <f t="shared" si="17"/>
        <v>1405440</v>
      </c>
      <c r="H65" s="336">
        <v>1405440</v>
      </c>
      <c r="I65" s="329">
        <f t="shared" si="16"/>
        <v>1405440</v>
      </c>
      <c r="J65" s="330">
        <f t="shared" si="1"/>
        <v>0</v>
      </c>
    </row>
    <row r="66" spans="1:10" ht="42.75">
      <c r="A66" s="355">
        <v>8.1300000000000008</v>
      </c>
      <c r="B66" s="344" t="s">
        <v>3657</v>
      </c>
      <c r="C66" s="345" t="s">
        <v>3494</v>
      </c>
      <c r="D66" s="346">
        <v>1</v>
      </c>
      <c r="E66" s="347">
        <v>1113118</v>
      </c>
      <c r="F66" s="348">
        <f t="shared" si="17"/>
        <v>1113118</v>
      </c>
      <c r="H66" s="336">
        <v>1113118</v>
      </c>
      <c r="I66" s="329">
        <f t="shared" si="16"/>
        <v>1113118</v>
      </c>
      <c r="J66" s="330">
        <f t="shared" si="1"/>
        <v>0</v>
      </c>
    </row>
    <row r="67" spans="1:10" ht="54.75" customHeight="1">
      <c r="A67" s="355">
        <v>8.14</v>
      </c>
      <c r="B67" s="344" t="s">
        <v>3688</v>
      </c>
      <c r="C67" s="345" t="s">
        <v>3494</v>
      </c>
      <c r="D67" s="346">
        <v>1</v>
      </c>
      <c r="E67" s="347">
        <v>1756000</v>
      </c>
      <c r="F67" s="348">
        <f t="shared" si="17"/>
        <v>1756000</v>
      </c>
      <c r="H67" s="336">
        <v>1756000</v>
      </c>
      <c r="I67" s="329">
        <f t="shared" si="16"/>
        <v>1756000</v>
      </c>
      <c r="J67" s="330">
        <f t="shared" si="1"/>
        <v>0</v>
      </c>
    </row>
    <row r="68" spans="1:10" ht="30.75" customHeight="1">
      <c r="A68" s="355">
        <v>8.15</v>
      </c>
      <c r="B68" s="344" t="s">
        <v>3689</v>
      </c>
      <c r="C68" s="345" t="s">
        <v>3467</v>
      </c>
      <c r="D68" s="346">
        <v>65.33</v>
      </c>
      <c r="E68" s="347">
        <v>902122</v>
      </c>
      <c r="F68" s="348">
        <f t="shared" si="17"/>
        <v>58935630.259999998</v>
      </c>
      <c r="H68" s="336">
        <v>58935630.259999998</v>
      </c>
      <c r="I68" s="329">
        <f t="shared" si="16"/>
        <v>58935630</v>
      </c>
      <c r="J68" s="330">
        <f t="shared" si="1"/>
        <v>0</v>
      </c>
    </row>
    <row r="69" spans="1:10" ht="20.25" customHeight="1">
      <c r="B69" s="350"/>
      <c r="C69" s="350"/>
      <c r="D69" s="351"/>
      <c r="E69" s="352" t="s">
        <v>3456</v>
      </c>
      <c r="F69" s="356">
        <f>SUM(F54:F68)</f>
        <v>69150440.479999989</v>
      </c>
      <c r="H69" s="336">
        <v>69150440.480000004</v>
      </c>
      <c r="I69" s="353">
        <f>ROUND(SUM(I54:I68),0)</f>
        <v>69150440</v>
      </c>
      <c r="J69" s="330">
        <f t="shared" si="1"/>
        <v>0</v>
      </c>
    </row>
    <row r="70" spans="1:10" ht="21" customHeight="1">
      <c r="A70" s="337">
        <v>9</v>
      </c>
      <c r="B70" s="378" t="s">
        <v>3504</v>
      </c>
      <c r="C70" s="379"/>
      <c r="D70" s="379"/>
      <c r="E70" s="379"/>
      <c r="F70" s="380"/>
      <c r="J70" s="330">
        <f t="shared" si="1"/>
        <v>0</v>
      </c>
    </row>
    <row r="71" spans="1:10" ht="28.5">
      <c r="A71" s="343">
        <v>9.1</v>
      </c>
      <c r="B71" s="344" t="s">
        <v>3505</v>
      </c>
      <c r="C71" s="345" t="s">
        <v>3494</v>
      </c>
      <c r="D71" s="358">
        <v>1</v>
      </c>
      <c r="E71" s="359">
        <v>7001005</v>
      </c>
      <c r="F71" s="359">
        <f>+D71*E71</f>
        <v>7001005</v>
      </c>
      <c r="H71" s="336">
        <v>7001005</v>
      </c>
      <c r="I71" s="329">
        <f t="shared" ref="I71:I92" si="18">ROUND(D71*E71,0)</f>
        <v>7001005</v>
      </c>
      <c r="J71" s="330">
        <f t="shared" si="1"/>
        <v>0</v>
      </c>
    </row>
    <row r="72" spans="1:10" ht="42.75">
      <c r="A72" s="343">
        <v>9.1999999999999993</v>
      </c>
      <c r="B72" s="344" t="s">
        <v>3690</v>
      </c>
      <c r="C72" s="345" t="s">
        <v>3494</v>
      </c>
      <c r="D72" s="358">
        <v>1</v>
      </c>
      <c r="E72" s="359">
        <v>387509</v>
      </c>
      <c r="F72" s="359">
        <f t="shared" ref="F72:F92" si="19">+D72*E72</f>
        <v>387509</v>
      </c>
      <c r="H72" s="336">
        <v>387509</v>
      </c>
      <c r="I72" s="329">
        <f t="shared" si="18"/>
        <v>387509</v>
      </c>
      <c r="J72" s="330">
        <f t="shared" si="1"/>
        <v>0</v>
      </c>
    </row>
    <row r="73" spans="1:10" ht="28.5">
      <c r="A73" s="343">
        <v>9.3000000000000007</v>
      </c>
      <c r="B73" s="344" t="s">
        <v>3506</v>
      </c>
      <c r="C73" s="345" t="s">
        <v>3494</v>
      </c>
      <c r="D73" s="358">
        <v>1</v>
      </c>
      <c r="E73" s="359">
        <v>1577534</v>
      </c>
      <c r="F73" s="359">
        <f t="shared" si="19"/>
        <v>1577534</v>
      </c>
      <c r="H73" s="336">
        <v>1577534</v>
      </c>
      <c r="I73" s="329">
        <f t="shared" si="18"/>
        <v>1577534</v>
      </c>
      <c r="J73" s="330">
        <f t="shared" si="1"/>
        <v>0</v>
      </c>
    </row>
    <row r="74" spans="1:10" ht="71.25">
      <c r="A74" s="343">
        <v>9.4</v>
      </c>
      <c r="B74" s="344" t="s">
        <v>3691</v>
      </c>
      <c r="C74" s="345" t="s">
        <v>3494</v>
      </c>
      <c r="D74" s="358">
        <v>1</v>
      </c>
      <c r="E74" s="359">
        <v>967564.5</v>
      </c>
      <c r="F74" s="359">
        <f t="shared" si="19"/>
        <v>967564.5</v>
      </c>
      <c r="H74" s="336">
        <v>967564.5</v>
      </c>
      <c r="I74" s="329">
        <f t="shared" si="18"/>
        <v>967565</v>
      </c>
      <c r="J74" s="330">
        <f t="shared" si="1"/>
        <v>0</v>
      </c>
    </row>
    <row r="75" spans="1:10" ht="85.5">
      <c r="A75" s="343">
        <v>9.5</v>
      </c>
      <c r="B75" s="344" t="s">
        <v>3652</v>
      </c>
      <c r="C75" s="345" t="s">
        <v>3507</v>
      </c>
      <c r="D75" s="358">
        <v>37</v>
      </c>
      <c r="E75" s="359">
        <v>1018379</v>
      </c>
      <c r="F75" s="359">
        <f t="shared" si="19"/>
        <v>37680023</v>
      </c>
      <c r="H75" s="336">
        <v>37680023</v>
      </c>
      <c r="I75" s="329">
        <f t="shared" si="18"/>
        <v>37680023</v>
      </c>
      <c r="J75" s="330">
        <f t="shared" ref="J75:J138" si="20">F75-H75</f>
        <v>0</v>
      </c>
    </row>
    <row r="76" spans="1:10" ht="85.5">
      <c r="A76" s="343">
        <v>9.6</v>
      </c>
      <c r="B76" s="344" t="s">
        <v>3508</v>
      </c>
      <c r="C76" s="345" t="s">
        <v>3507</v>
      </c>
      <c r="D76" s="358">
        <v>10</v>
      </c>
      <c r="E76" s="359">
        <v>600635</v>
      </c>
      <c r="F76" s="359">
        <f t="shared" si="19"/>
        <v>6006350</v>
      </c>
      <c r="H76" s="336">
        <v>6006350</v>
      </c>
      <c r="I76" s="329">
        <f t="shared" si="18"/>
        <v>6006350</v>
      </c>
      <c r="J76" s="330">
        <f t="shared" si="20"/>
        <v>0</v>
      </c>
    </row>
    <row r="77" spans="1:10" ht="85.5">
      <c r="A77" s="343">
        <v>9.6999999999999993</v>
      </c>
      <c r="B77" s="344" t="s">
        <v>3509</v>
      </c>
      <c r="C77" s="345" t="s">
        <v>3507</v>
      </c>
      <c r="D77" s="358">
        <v>15</v>
      </c>
      <c r="E77" s="359">
        <v>616531</v>
      </c>
      <c r="F77" s="359">
        <f t="shared" si="19"/>
        <v>9247965</v>
      </c>
      <c r="H77" s="336">
        <v>9247965</v>
      </c>
      <c r="I77" s="329">
        <f t="shared" si="18"/>
        <v>9247965</v>
      </c>
      <c r="J77" s="330">
        <f t="shared" si="20"/>
        <v>0</v>
      </c>
    </row>
    <row r="78" spans="1:10" ht="71.25">
      <c r="A78" s="343">
        <v>9.8000000000000007</v>
      </c>
      <c r="B78" s="342" t="s">
        <v>3661</v>
      </c>
      <c r="C78" s="345" t="s">
        <v>3507</v>
      </c>
      <c r="D78" s="358">
        <v>37</v>
      </c>
      <c r="E78" s="359">
        <v>392289</v>
      </c>
      <c r="F78" s="359">
        <f t="shared" si="19"/>
        <v>14514693</v>
      </c>
      <c r="H78" s="336">
        <v>14514693</v>
      </c>
      <c r="I78" s="329">
        <f t="shared" si="18"/>
        <v>14514693</v>
      </c>
      <c r="J78" s="330">
        <f t="shared" si="20"/>
        <v>0</v>
      </c>
    </row>
    <row r="79" spans="1:10" ht="85.5">
      <c r="A79" s="343">
        <v>9.9</v>
      </c>
      <c r="B79" s="342" t="s">
        <v>3662</v>
      </c>
      <c r="C79" s="345" t="s">
        <v>3507</v>
      </c>
      <c r="D79" s="358">
        <v>58</v>
      </c>
      <c r="E79" s="359">
        <v>373664</v>
      </c>
      <c r="F79" s="359">
        <f t="shared" si="19"/>
        <v>21672512</v>
      </c>
      <c r="H79" s="336">
        <v>21672512</v>
      </c>
      <c r="I79" s="329">
        <f t="shared" si="18"/>
        <v>21672512</v>
      </c>
      <c r="J79" s="330">
        <f t="shared" si="20"/>
        <v>0</v>
      </c>
    </row>
    <row r="80" spans="1:10" ht="85.5">
      <c r="A80" s="355">
        <v>9.1</v>
      </c>
      <c r="B80" s="344" t="s">
        <v>3510</v>
      </c>
      <c r="C80" s="345" t="s">
        <v>3507</v>
      </c>
      <c r="D80" s="358">
        <v>110</v>
      </c>
      <c r="E80" s="359">
        <v>62522</v>
      </c>
      <c r="F80" s="359">
        <f>+D80*E80</f>
        <v>6877420</v>
      </c>
      <c r="H80" s="336">
        <v>6877420</v>
      </c>
      <c r="I80" s="329">
        <f t="shared" si="18"/>
        <v>6877420</v>
      </c>
      <c r="J80" s="330">
        <f t="shared" si="20"/>
        <v>0</v>
      </c>
    </row>
    <row r="81" spans="1:10" ht="28.5">
      <c r="A81" s="355">
        <v>9.11</v>
      </c>
      <c r="B81" s="344" t="s">
        <v>3511</v>
      </c>
      <c r="C81" s="345" t="s">
        <v>3494</v>
      </c>
      <c r="D81" s="358">
        <v>2</v>
      </c>
      <c r="E81" s="359">
        <v>2368969</v>
      </c>
      <c r="F81" s="359">
        <f t="shared" si="19"/>
        <v>4737938</v>
      </c>
      <c r="H81" s="336">
        <v>4737938</v>
      </c>
      <c r="I81" s="329">
        <f t="shared" si="18"/>
        <v>4737938</v>
      </c>
      <c r="J81" s="330">
        <f t="shared" si="20"/>
        <v>0</v>
      </c>
    </row>
    <row r="82" spans="1:10" ht="28.5">
      <c r="A82" s="355">
        <v>9.1199999999999992</v>
      </c>
      <c r="B82" s="344" t="s">
        <v>3512</v>
      </c>
      <c r="C82" s="345" t="s">
        <v>3467</v>
      </c>
      <c r="D82" s="358">
        <v>75</v>
      </c>
      <c r="E82" s="359">
        <v>527969</v>
      </c>
      <c r="F82" s="359">
        <f t="shared" si="19"/>
        <v>39597675</v>
      </c>
      <c r="H82" s="336">
        <v>39597675</v>
      </c>
      <c r="I82" s="329">
        <f t="shared" si="18"/>
        <v>39597675</v>
      </c>
      <c r="J82" s="330">
        <f t="shared" si="20"/>
        <v>0</v>
      </c>
    </row>
    <row r="83" spans="1:10" ht="57">
      <c r="A83" s="355">
        <v>9.1300000000000008</v>
      </c>
      <c r="B83" s="344" t="s">
        <v>3513</v>
      </c>
      <c r="C83" s="345" t="s">
        <v>3494</v>
      </c>
      <c r="D83" s="358">
        <v>1</v>
      </c>
      <c r="E83" s="359">
        <v>156140</v>
      </c>
      <c r="F83" s="359">
        <f t="shared" si="19"/>
        <v>156140</v>
      </c>
      <c r="H83" s="336">
        <v>156140</v>
      </c>
      <c r="I83" s="329">
        <f t="shared" si="18"/>
        <v>156140</v>
      </c>
      <c r="J83" s="330">
        <f t="shared" si="20"/>
        <v>0</v>
      </c>
    </row>
    <row r="84" spans="1:10" ht="28.5">
      <c r="A84" s="355">
        <v>9.14</v>
      </c>
      <c r="B84" s="344" t="s">
        <v>3514</v>
      </c>
      <c r="C84" s="345" t="s">
        <v>3494</v>
      </c>
      <c r="D84" s="358">
        <v>1</v>
      </c>
      <c r="E84" s="359">
        <v>228274</v>
      </c>
      <c r="F84" s="359">
        <f t="shared" si="19"/>
        <v>228274</v>
      </c>
      <c r="H84" s="336">
        <v>228274</v>
      </c>
      <c r="I84" s="329">
        <f t="shared" si="18"/>
        <v>228274</v>
      </c>
      <c r="J84" s="330">
        <f t="shared" si="20"/>
        <v>0</v>
      </c>
    </row>
    <row r="85" spans="1:10" ht="28.5">
      <c r="A85" s="355">
        <v>9.15</v>
      </c>
      <c r="B85" s="344" t="s">
        <v>3515</v>
      </c>
      <c r="C85" s="345" t="s">
        <v>3494</v>
      </c>
      <c r="D85" s="358">
        <v>33</v>
      </c>
      <c r="E85" s="359">
        <v>147258</v>
      </c>
      <c r="F85" s="359">
        <f t="shared" si="19"/>
        <v>4859514</v>
      </c>
      <c r="H85" s="336">
        <v>4859514</v>
      </c>
      <c r="I85" s="329">
        <f t="shared" si="18"/>
        <v>4859514</v>
      </c>
      <c r="J85" s="330">
        <f t="shared" si="20"/>
        <v>0</v>
      </c>
    </row>
    <row r="86" spans="1:10" ht="28.5">
      <c r="A86" s="355">
        <v>9.16</v>
      </c>
      <c r="B86" s="344" t="s">
        <v>3516</v>
      </c>
      <c r="C86" s="345" t="s">
        <v>3494</v>
      </c>
      <c r="D86" s="358">
        <v>9</v>
      </c>
      <c r="E86" s="359">
        <v>147258</v>
      </c>
      <c r="F86" s="359">
        <f t="shared" si="19"/>
        <v>1325322</v>
      </c>
      <c r="H86" s="336">
        <v>1325322</v>
      </c>
      <c r="I86" s="329">
        <f t="shared" si="18"/>
        <v>1325322</v>
      </c>
      <c r="J86" s="330">
        <f t="shared" si="20"/>
        <v>0</v>
      </c>
    </row>
    <row r="87" spans="1:10" ht="28.5">
      <c r="A87" s="355">
        <v>9.17</v>
      </c>
      <c r="B87" s="344" t="s">
        <v>3517</v>
      </c>
      <c r="C87" s="345" t="s">
        <v>3494</v>
      </c>
      <c r="D87" s="358">
        <v>19</v>
      </c>
      <c r="E87" s="359">
        <v>129538</v>
      </c>
      <c r="F87" s="359">
        <f t="shared" si="19"/>
        <v>2461222</v>
      </c>
      <c r="H87" s="336">
        <v>2461222</v>
      </c>
      <c r="I87" s="329">
        <f t="shared" si="18"/>
        <v>2461222</v>
      </c>
      <c r="J87" s="330">
        <f t="shared" si="20"/>
        <v>0</v>
      </c>
    </row>
    <row r="88" spans="1:10" ht="71.25">
      <c r="A88" s="355">
        <v>9.18</v>
      </c>
      <c r="B88" s="342" t="s">
        <v>3663</v>
      </c>
      <c r="C88" s="345" t="s">
        <v>3494</v>
      </c>
      <c r="D88" s="358">
        <v>21</v>
      </c>
      <c r="E88" s="359">
        <v>2057985</v>
      </c>
      <c r="F88" s="359">
        <f t="shared" si="19"/>
        <v>43217685</v>
      </c>
      <c r="H88" s="336">
        <v>43217685</v>
      </c>
      <c r="I88" s="329">
        <f t="shared" si="18"/>
        <v>43217685</v>
      </c>
      <c r="J88" s="330">
        <f t="shared" si="20"/>
        <v>0</v>
      </c>
    </row>
    <row r="89" spans="1:10" ht="28.5">
      <c r="A89" s="355">
        <v>9.19</v>
      </c>
      <c r="B89" s="344" t="s">
        <v>3518</v>
      </c>
      <c r="C89" s="345" t="s">
        <v>3494</v>
      </c>
      <c r="D89" s="358">
        <v>11</v>
      </c>
      <c r="E89" s="359">
        <v>282044</v>
      </c>
      <c r="F89" s="359">
        <f t="shared" si="19"/>
        <v>3102484</v>
      </c>
      <c r="H89" s="336">
        <v>3102484</v>
      </c>
      <c r="I89" s="329">
        <f t="shared" si="18"/>
        <v>3102484</v>
      </c>
      <c r="J89" s="330">
        <f t="shared" si="20"/>
        <v>0</v>
      </c>
    </row>
    <row r="90" spans="1:10" ht="42.75">
      <c r="A90" s="355">
        <v>9.1999999999999993</v>
      </c>
      <c r="B90" s="342" t="s">
        <v>3664</v>
      </c>
      <c r="C90" s="345" t="s">
        <v>3494</v>
      </c>
      <c r="D90" s="358">
        <v>19</v>
      </c>
      <c r="E90" s="359">
        <v>285669</v>
      </c>
      <c r="F90" s="359">
        <f t="shared" si="19"/>
        <v>5427711</v>
      </c>
      <c r="H90" s="336">
        <v>5427711</v>
      </c>
      <c r="I90" s="329">
        <f t="shared" si="18"/>
        <v>5427711</v>
      </c>
      <c r="J90" s="330">
        <f t="shared" si="20"/>
        <v>0</v>
      </c>
    </row>
    <row r="91" spans="1:10" ht="57">
      <c r="A91" s="355">
        <v>9.2100000000000009</v>
      </c>
      <c r="B91" s="342" t="s">
        <v>3665</v>
      </c>
      <c r="C91" s="345" t="s">
        <v>3494</v>
      </c>
      <c r="D91" s="358">
        <v>14</v>
      </c>
      <c r="E91" s="359">
        <v>424662</v>
      </c>
      <c r="F91" s="359">
        <f t="shared" si="19"/>
        <v>5945268</v>
      </c>
      <c r="H91" s="336">
        <v>5945268</v>
      </c>
      <c r="I91" s="329">
        <f t="shared" si="18"/>
        <v>5945268</v>
      </c>
      <c r="J91" s="330">
        <f t="shared" si="20"/>
        <v>0</v>
      </c>
    </row>
    <row r="92" spans="1:10" ht="42.75">
      <c r="A92" s="355">
        <v>9.2200000000000006</v>
      </c>
      <c r="B92" s="342" t="s">
        <v>3666</v>
      </c>
      <c r="C92" s="345" t="s">
        <v>3494</v>
      </c>
      <c r="D92" s="358">
        <v>12</v>
      </c>
      <c r="E92" s="359">
        <v>6938500</v>
      </c>
      <c r="F92" s="359">
        <f t="shared" si="19"/>
        <v>83262000</v>
      </c>
      <c r="H92" s="336">
        <v>83262000</v>
      </c>
      <c r="I92" s="329">
        <f t="shared" si="18"/>
        <v>83262000</v>
      </c>
      <c r="J92" s="330">
        <f t="shared" si="20"/>
        <v>0</v>
      </c>
    </row>
    <row r="93" spans="1:10" ht="15">
      <c r="B93" s="350"/>
      <c r="C93" s="350"/>
      <c r="D93" s="351"/>
      <c r="E93" s="352" t="s">
        <v>3456</v>
      </c>
      <c r="F93" s="356">
        <f>SUM(F71:F92)</f>
        <v>300253808.5</v>
      </c>
      <c r="H93" s="336">
        <v>300253808.5</v>
      </c>
      <c r="I93" s="353">
        <f>ROUND(SUM(I71:I92),0)</f>
        <v>300253809</v>
      </c>
      <c r="J93" s="330">
        <f t="shared" si="20"/>
        <v>0</v>
      </c>
    </row>
    <row r="94" spans="1:10" ht="30">
      <c r="A94" s="337">
        <v>10</v>
      </c>
      <c r="B94" s="338" t="s">
        <v>3519</v>
      </c>
      <c r="C94" s="339"/>
      <c r="D94" s="340"/>
      <c r="E94" s="341"/>
      <c r="F94" s="354"/>
      <c r="J94" s="330">
        <f t="shared" si="20"/>
        <v>0</v>
      </c>
    </row>
    <row r="95" spans="1:10">
      <c r="A95" s="343">
        <v>10.1</v>
      </c>
      <c r="B95" s="344" t="s">
        <v>3520</v>
      </c>
      <c r="C95" s="345" t="s">
        <v>3463</v>
      </c>
      <c r="D95" s="346">
        <v>230.41</v>
      </c>
      <c r="E95" s="359">
        <v>55736</v>
      </c>
      <c r="F95" s="359">
        <f>+D95*E95</f>
        <v>12842131.76</v>
      </c>
      <c r="H95" s="336">
        <v>12842131.76</v>
      </c>
      <c r="I95" s="329">
        <f t="shared" ref="I95:I112" si="21">ROUND(D95*E95,0)</f>
        <v>12842132</v>
      </c>
      <c r="J95" s="330">
        <f t="shared" si="20"/>
        <v>0</v>
      </c>
    </row>
    <row r="96" spans="1:10">
      <c r="A96" s="343">
        <v>10.199999999999999</v>
      </c>
      <c r="B96" s="344" t="s">
        <v>3521</v>
      </c>
      <c r="C96" s="345" t="s">
        <v>3460</v>
      </c>
      <c r="D96" s="346">
        <v>80.489999999999995</v>
      </c>
      <c r="E96" s="348">
        <v>1284894</v>
      </c>
      <c r="F96" s="359">
        <f t="shared" ref="F96:F112" si="22">+D96*E96</f>
        <v>103421118.05999999</v>
      </c>
      <c r="H96" s="336">
        <v>103421118.06</v>
      </c>
      <c r="I96" s="329">
        <f t="shared" si="21"/>
        <v>103421118</v>
      </c>
      <c r="J96" s="330">
        <f t="shared" si="20"/>
        <v>0</v>
      </c>
    </row>
    <row r="97" spans="1:10" ht="28.5">
      <c r="A97" s="343">
        <v>10.3</v>
      </c>
      <c r="B97" s="344" t="s">
        <v>3522</v>
      </c>
      <c r="C97" s="345" t="s">
        <v>3460</v>
      </c>
      <c r="D97" s="346">
        <v>25.95</v>
      </c>
      <c r="E97" s="348">
        <v>1331124</v>
      </c>
      <c r="F97" s="359">
        <f t="shared" si="22"/>
        <v>34542667.799999997</v>
      </c>
      <c r="H97" s="336">
        <v>34542667.799999997</v>
      </c>
      <c r="I97" s="329">
        <f t="shared" si="21"/>
        <v>34542668</v>
      </c>
      <c r="J97" s="330">
        <f t="shared" si="20"/>
        <v>0</v>
      </c>
    </row>
    <row r="98" spans="1:10" ht="28.5">
      <c r="A98" s="343">
        <v>10.4</v>
      </c>
      <c r="B98" s="344" t="s">
        <v>3523</v>
      </c>
      <c r="C98" s="345" t="s">
        <v>3460</v>
      </c>
      <c r="D98" s="346">
        <v>39.06</v>
      </c>
      <c r="E98" s="348">
        <v>1419047</v>
      </c>
      <c r="F98" s="359">
        <f t="shared" si="22"/>
        <v>55427975.82</v>
      </c>
      <c r="H98" s="336">
        <v>55427975.82</v>
      </c>
      <c r="I98" s="329">
        <f t="shared" si="21"/>
        <v>55427976</v>
      </c>
      <c r="J98" s="330">
        <f t="shared" si="20"/>
        <v>0</v>
      </c>
    </row>
    <row r="99" spans="1:10" ht="28.5">
      <c r="A99" s="343">
        <v>10.5</v>
      </c>
      <c r="B99" s="344" t="s">
        <v>3524</v>
      </c>
      <c r="C99" s="345" t="s">
        <v>3460</v>
      </c>
      <c r="D99" s="346">
        <v>23.73</v>
      </c>
      <c r="E99" s="348">
        <v>1432072</v>
      </c>
      <c r="F99" s="359">
        <f t="shared" si="22"/>
        <v>33983068.560000002</v>
      </c>
      <c r="H99" s="336">
        <v>33983068.560000002</v>
      </c>
      <c r="I99" s="329">
        <f t="shared" si="21"/>
        <v>33983069</v>
      </c>
      <c r="J99" s="330">
        <f t="shared" si="20"/>
        <v>0</v>
      </c>
    </row>
    <row r="100" spans="1:10" ht="42.75">
      <c r="A100" s="343">
        <v>10.6</v>
      </c>
      <c r="B100" s="342" t="s">
        <v>3667</v>
      </c>
      <c r="C100" s="345" t="s">
        <v>3460</v>
      </c>
      <c r="D100" s="346">
        <v>2.7</v>
      </c>
      <c r="E100" s="348">
        <v>1454461</v>
      </c>
      <c r="F100" s="359">
        <f t="shared" si="22"/>
        <v>3927044.7</v>
      </c>
      <c r="H100" s="336">
        <v>3927044.7</v>
      </c>
      <c r="I100" s="329">
        <f t="shared" si="21"/>
        <v>3927045</v>
      </c>
      <c r="J100" s="330">
        <f t="shared" si="20"/>
        <v>0</v>
      </c>
    </row>
    <row r="101" spans="1:10" ht="42.75">
      <c r="A101" s="343">
        <v>10.7</v>
      </c>
      <c r="B101" s="342" t="s">
        <v>3668</v>
      </c>
      <c r="C101" s="345" t="s">
        <v>3460</v>
      </c>
      <c r="D101" s="358">
        <v>3</v>
      </c>
      <c r="E101" s="348">
        <v>1310044</v>
      </c>
      <c r="F101" s="359">
        <f t="shared" si="22"/>
        <v>3930132</v>
      </c>
      <c r="H101" s="336">
        <v>3930132</v>
      </c>
      <c r="I101" s="329">
        <f t="shared" si="21"/>
        <v>3930132</v>
      </c>
      <c r="J101" s="330">
        <f t="shared" si="20"/>
        <v>0</v>
      </c>
    </row>
    <row r="102" spans="1:10">
      <c r="A102" s="343">
        <v>10.8</v>
      </c>
      <c r="B102" s="344" t="s">
        <v>3525</v>
      </c>
      <c r="C102" s="345" t="s">
        <v>3507</v>
      </c>
      <c r="D102" s="346">
        <v>29.7</v>
      </c>
      <c r="E102" s="348">
        <v>304983</v>
      </c>
      <c r="F102" s="359">
        <f t="shared" si="22"/>
        <v>9057995.0999999996</v>
      </c>
      <c r="H102" s="336">
        <v>9057995.0999999996</v>
      </c>
      <c r="I102" s="329">
        <f t="shared" si="21"/>
        <v>9057995</v>
      </c>
      <c r="J102" s="330">
        <f t="shared" si="20"/>
        <v>0</v>
      </c>
    </row>
    <row r="103" spans="1:10">
      <c r="A103" s="343">
        <v>10.9</v>
      </c>
      <c r="B103" s="344" t="s">
        <v>3526</v>
      </c>
      <c r="C103" s="345" t="s">
        <v>3527</v>
      </c>
      <c r="D103" s="346">
        <v>15991.39</v>
      </c>
      <c r="E103" s="348">
        <v>6959</v>
      </c>
      <c r="F103" s="359">
        <f t="shared" si="22"/>
        <v>111284083.00999999</v>
      </c>
      <c r="H103" s="336">
        <v>111284083.01000001</v>
      </c>
      <c r="I103" s="329">
        <f t="shared" si="21"/>
        <v>111284083</v>
      </c>
      <c r="J103" s="330">
        <f t="shared" si="20"/>
        <v>0</v>
      </c>
    </row>
    <row r="104" spans="1:10" ht="28.5">
      <c r="A104" s="355">
        <v>10.1</v>
      </c>
      <c r="B104" s="344" t="s">
        <v>3528</v>
      </c>
      <c r="C104" s="345" t="s">
        <v>3460</v>
      </c>
      <c r="D104" s="346">
        <v>1.58</v>
      </c>
      <c r="E104" s="348">
        <v>1297919</v>
      </c>
      <c r="F104" s="359">
        <f t="shared" si="22"/>
        <v>2050712.02</v>
      </c>
      <c r="H104" s="336">
        <v>2050712.02</v>
      </c>
      <c r="I104" s="329">
        <f t="shared" si="21"/>
        <v>2050712</v>
      </c>
      <c r="J104" s="330">
        <f t="shared" si="20"/>
        <v>0</v>
      </c>
    </row>
    <row r="105" spans="1:10" ht="42.75">
      <c r="A105" s="355">
        <v>10.11</v>
      </c>
      <c r="B105" s="342" t="s">
        <v>3669</v>
      </c>
      <c r="C105" s="345" t="s">
        <v>3460</v>
      </c>
      <c r="D105" s="346">
        <v>7.91</v>
      </c>
      <c r="E105" s="348">
        <v>1335794</v>
      </c>
      <c r="F105" s="359">
        <f t="shared" si="22"/>
        <v>10566130.540000001</v>
      </c>
      <c r="H105" s="336">
        <v>10566130.539999999</v>
      </c>
      <c r="I105" s="329">
        <f t="shared" si="21"/>
        <v>10566131</v>
      </c>
      <c r="J105" s="330">
        <f t="shared" si="20"/>
        <v>0</v>
      </c>
    </row>
    <row r="106" spans="1:10" ht="28.5">
      <c r="A106" s="355">
        <v>10.119999999999999</v>
      </c>
      <c r="B106" s="344" t="s">
        <v>3529</v>
      </c>
      <c r="C106" s="345" t="s">
        <v>3460</v>
      </c>
      <c r="D106" s="346">
        <v>18.97</v>
      </c>
      <c r="E106" s="348">
        <v>1320044</v>
      </c>
      <c r="F106" s="359">
        <f t="shared" si="22"/>
        <v>25041234.68</v>
      </c>
      <c r="H106" s="336">
        <v>25041234.68</v>
      </c>
      <c r="I106" s="329">
        <f t="shared" si="21"/>
        <v>25041235</v>
      </c>
      <c r="J106" s="330">
        <f t="shared" si="20"/>
        <v>0</v>
      </c>
    </row>
    <row r="107" spans="1:10" ht="28.5">
      <c r="A107" s="355">
        <v>10.130000000000001</v>
      </c>
      <c r="B107" s="344" t="s">
        <v>3530</v>
      </c>
      <c r="C107" s="345" t="s">
        <v>3460</v>
      </c>
      <c r="D107" s="346">
        <v>14.52</v>
      </c>
      <c r="E107" s="348">
        <v>1525917</v>
      </c>
      <c r="F107" s="359">
        <f t="shared" si="22"/>
        <v>22156314.84</v>
      </c>
      <c r="H107" s="336">
        <v>22156314.84</v>
      </c>
      <c r="I107" s="329">
        <f t="shared" si="21"/>
        <v>22156315</v>
      </c>
      <c r="J107" s="330">
        <f t="shared" si="20"/>
        <v>0</v>
      </c>
    </row>
    <row r="108" spans="1:10" ht="28.5">
      <c r="A108" s="355">
        <v>10.14</v>
      </c>
      <c r="B108" s="344" t="s">
        <v>3531</v>
      </c>
      <c r="C108" s="345" t="s">
        <v>3460</v>
      </c>
      <c r="D108" s="346">
        <v>3.24</v>
      </c>
      <c r="E108" s="348">
        <v>1335794</v>
      </c>
      <c r="F108" s="359">
        <f t="shared" si="22"/>
        <v>4327972.5600000005</v>
      </c>
      <c r="H108" s="336">
        <v>4327972.5599999996</v>
      </c>
      <c r="I108" s="329">
        <f t="shared" si="21"/>
        <v>4327973</v>
      </c>
      <c r="J108" s="330">
        <f t="shared" si="20"/>
        <v>0</v>
      </c>
    </row>
    <row r="109" spans="1:10" ht="42.75">
      <c r="A109" s="355">
        <v>10.15</v>
      </c>
      <c r="B109" s="342" t="s">
        <v>3670</v>
      </c>
      <c r="C109" s="345" t="s">
        <v>3463</v>
      </c>
      <c r="D109" s="346">
        <v>278.06</v>
      </c>
      <c r="E109" s="360">
        <v>328805</v>
      </c>
      <c r="F109" s="359">
        <f t="shared" si="22"/>
        <v>91427518.299999997</v>
      </c>
      <c r="H109" s="336">
        <v>91427518.299999997</v>
      </c>
      <c r="I109" s="329">
        <f t="shared" si="21"/>
        <v>91427518</v>
      </c>
      <c r="J109" s="330">
        <f t="shared" si="20"/>
        <v>0</v>
      </c>
    </row>
    <row r="110" spans="1:10" ht="57">
      <c r="A110" s="355">
        <v>10.18</v>
      </c>
      <c r="B110" s="344" t="s">
        <v>3532</v>
      </c>
      <c r="C110" s="345" t="s">
        <v>3467</v>
      </c>
      <c r="D110" s="346">
        <v>62.1</v>
      </c>
      <c r="E110" s="348">
        <v>25256</v>
      </c>
      <c r="F110" s="359">
        <f t="shared" si="22"/>
        <v>1568397.6</v>
      </c>
      <c r="H110" s="336">
        <v>1568397.6</v>
      </c>
      <c r="I110" s="329">
        <f t="shared" si="21"/>
        <v>1568398</v>
      </c>
      <c r="J110" s="330">
        <f t="shared" si="20"/>
        <v>0</v>
      </c>
    </row>
    <row r="111" spans="1:10">
      <c r="A111" s="355">
        <v>10.19</v>
      </c>
      <c r="B111" s="344" t="s">
        <v>3533</v>
      </c>
      <c r="C111" s="345" t="s">
        <v>3494</v>
      </c>
      <c r="D111" s="358">
        <v>22</v>
      </c>
      <c r="E111" s="348">
        <v>207955</v>
      </c>
      <c r="F111" s="359">
        <f t="shared" si="22"/>
        <v>4575010</v>
      </c>
      <c r="H111" s="336">
        <v>4575010</v>
      </c>
      <c r="I111" s="329">
        <f t="shared" si="21"/>
        <v>4575010</v>
      </c>
      <c r="J111" s="330">
        <f t="shared" si="20"/>
        <v>0</v>
      </c>
    </row>
    <row r="112" spans="1:10">
      <c r="A112" s="355">
        <v>10.199999999999999</v>
      </c>
      <c r="B112" s="344" t="s">
        <v>3534</v>
      </c>
      <c r="C112" s="345" t="s">
        <v>3494</v>
      </c>
      <c r="D112" s="358">
        <v>4</v>
      </c>
      <c r="E112" s="348">
        <v>279769</v>
      </c>
      <c r="F112" s="359">
        <f t="shared" si="22"/>
        <v>1119076</v>
      </c>
      <c r="H112" s="336">
        <v>1119076</v>
      </c>
      <c r="I112" s="329">
        <f t="shared" si="21"/>
        <v>1119076</v>
      </c>
      <c r="J112" s="330">
        <f t="shared" si="20"/>
        <v>0</v>
      </c>
    </row>
    <row r="113" spans="1:10" ht="15">
      <c r="B113" s="350"/>
      <c r="C113" s="350"/>
      <c r="D113" s="351"/>
      <c r="E113" s="352" t="s">
        <v>3456</v>
      </c>
      <c r="F113" s="356">
        <f>SUM(F95:F112)</f>
        <v>531248583.34999996</v>
      </c>
      <c r="H113" s="336">
        <v>531248583.35000002</v>
      </c>
      <c r="I113" s="353">
        <f>ROUND(SUM(I95:I112),0)</f>
        <v>531248586</v>
      </c>
      <c r="J113" s="330">
        <f t="shared" si="20"/>
        <v>0</v>
      </c>
    </row>
    <row r="114" spans="1:10" ht="15">
      <c r="A114" s="337">
        <v>11</v>
      </c>
      <c r="B114" s="338" t="s">
        <v>3535</v>
      </c>
      <c r="C114" s="339"/>
      <c r="D114" s="340"/>
      <c r="E114" s="341"/>
      <c r="F114" s="354"/>
      <c r="J114" s="330">
        <f t="shared" si="20"/>
        <v>0</v>
      </c>
    </row>
    <row r="115" spans="1:10" ht="57">
      <c r="A115" s="343">
        <v>11.1</v>
      </c>
      <c r="B115" s="342" t="s">
        <v>3671</v>
      </c>
      <c r="C115" s="345" t="s">
        <v>3494</v>
      </c>
      <c r="D115" s="346">
        <v>1</v>
      </c>
      <c r="E115" s="348">
        <v>2678952</v>
      </c>
      <c r="F115" s="359">
        <f>+D115*E115</f>
        <v>2678952</v>
      </c>
      <c r="H115" s="336">
        <v>2678952</v>
      </c>
      <c r="I115" s="329">
        <f t="shared" ref="I115:I123" si="23">ROUND(D115*E115,0)</f>
        <v>2678952</v>
      </c>
      <c r="J115" s="330">
        <f t="shared" si="20"/>
        <v>0</v>
      </c>
    </row>
    <row r="116" spans="1:10" ht="57">
      <c r="A116" s="343">
        <v>11.2</v>
      </c>
      <c r="B116" s="342" t="s">
        <v>3672</v>
      </c>
      <c r="C116" s="345" t="s">
        <v>3494</v>
      </c>
      <c r="D116" s="346">
        <v>1</v>
      </c>
      <c r="E116" s="348">
        <v>1783246</v>
      </c>
      <c r="F116" s="359">
        <f t="shared" ref="F116:F123" si="24">+D116*E116</f>
        <v>1783246</v>
      </c>
      <c r="H116" s="336">
        <v>1783246</v>
      </c>
      <c r="I116" s="329">
        <f t="shared" si="23"/>
        <v>1783246</v>
      </c>
      <c r="J116" s="330">
        <f t="shared" si="20"/>
        <v>0</v>
      </c>
    </row>
    <row r="117" spans="1:10" ht="42.75">
      <c r="A117" s="343">
        <v>11.3</v>
      </c>
      <c r="B117" s="342" t="s">
        <v>3673</v>
      </c>
      <c r="C117" s="345" t="s">
        <v>3494</v>
      </c>
      <c r="D117" s="346">
        <v>2</v>
      </c>
      <c r="E117" s="348">
        <v>3043540</v>
      </c>
      <c r="F117" s="359">
        <f t="shared" si="24"/>
        <v>6087080</v>
      </c>
      <c r="H117" s="336">
        <v>6087080</v>
      </c>
      <c r="I117" s="329">
        <f t="shared" si="23"/>
        <v>6087080</v>
      </c>
      <c r="J117" s="330">
        <f t="shared" si="20"/>
        <v>0</v>
      </c>
    </row>
    <row r="118" spans="1:10" ht="28.5">
      <c r="A118" s="343">
        <v>11.4</v>
      </c>
      <c r="B118" s="344" t="s">
        <v>3536</v>
      </c>
      <c r="C118" s="345" t="s">
        <v>3494</v>
      </c>
      <c r="D118" s="346">
        <v>7</v>
      </c>
      <c r="E118" s="348">
        <v>955130</v>
      </c>
      <c r="F118" s="359">
        <f t="shared" si="24"/>
        <v>6685910</v>
      </c>
      <c r="H118" s="336">
        <v>6685910</v>
      </c>
      <c r="I118" s="329">
        <f t="shared" si="23"/>
        <v>6685910</v>
      </c>
      <c r="J118" s="330">
        <f t="shared" si="20"/>
        <v>0</v>
      </c>
    </row>
    <row r="119" spans="1:10" ht="28.5">
      <c r="A119" s="343">
        <v>11.5</v>
      </c>
      <c r="B119" s="344" t="s">
        <v>3537</v>
      </c>
      <c r="C119" s="345" t="s">
        <v>3494</v>
      </c>
      <c r="D119" s="346">
        <v>9</v>
      </c>
      <c r="E119" s="348">
        <v>468075</v>
      </c>
      <c r="F119" s="359">
        <f t="shared" si="24"/>
        <v>4212675</v>
      </c>
      <c r="H119" s="336">
        <v>4212675</v>
      </c>
      <c r="I119" s="329">
        <f t="shared" si="23"/>
        <v>4212675</v>
      </c>
      <c r="J119" s="330">
        <f t="shared" si="20"/>
        <v>0</v>
      </c>
    </row>
    <row r="120" spans="1:10" ht="28.5">
      <c r="A120" s="343">
        <v>11.6</v>
      </c>
      <c r="B120" s="344" t="s">
        <v>3538</v>
      </c>
      <c r="C120" s="345" t="s">
        <v>3494</v>
      </c>
      <c r="D120" s="346">
        <v>1</v>
      </c>
      <c r="E120" s="348">
        <v>333014</v>
      </c>
      <c r="F120" s="359">
        <f t="shared" si="24"/>
        <v>333014</v>
      </c>
      <c r="H120" s="336">
        <v>333014</v>
      </c>
      <c r="I120" s="329">
        <f t="shared" si="23"/>
        <v>333014</v>
      </c>
      <c r="J120" s="330">
        <f t="shared" si="20"/>
        <v>0</v>
      </c>
    </row>
    <row r="121" spans="1:10" ht="28.5">
      <c r="A121" s="343">
        <v>11.7</v>
      </c>
      <c r="B121" s="344" t="s">
        <v>3539</v>
      </c>
      <c r="C121" s="345" t="s">
        <v>3494</v>
      </c>
      <c r="D121" s="346">
        <v>2</v>
      </c>
      <c r="E121" s="348">
        <v>774543</v>
      </c>
      <c r="F121" s="359">
        <f t="shared" si="24"/>
        <v>1549086</v>
      </c>
      <c r="H121" s="336">
        <v>1549086</v>
      </c>
      <c r="I121" s="329">
        <f t="shared" si="23"/>
        <v>1549086</v>
      </c>
      <c r="J121" s="330">
        <f t="shared" si="20"/>
        <v>0</v>
      </c>
    </row>
    <row r="122" spans="1:10" ht="71.25">
      <c r="A122" s="343">
        <v>11.8</v>
      </c>
      <c r="B122" s="342" t="s">
        <v>3674</v>
      </c>
      <c r="C122" s="345" t="s">
        <v>3494</v>
      </c>
      <c r="D122" s="346">
        <v>1</v>
      </c>
      <c r="E122" s="348">
        <v>1982346</v>
      </c>
      <c r="F122" s="359">
        <f t="shared" si="24"/>
        <v>1982346</v>
      </c>
      <c r="H122" s="336">
        <v>1982346</v>
      </c>
      <c r="I122" s="329">
        <f t="shared" si="23"/>
        <v>1982346</v>
      </c>
      <c r="J122" s="330">
        <f t="shared" si="20"/>
        <v>0</v>
      </c>
    </row>
    <row r="123" spans="1:10" ht="28.5">
      <c r="A123" s="343">
        <v>11.9</v>
      </c>
      <c r="B123" s="344" t="s">
        <v>3540</v>
      </c>
      <c r="C123" s="345" t="s">
        <v>3494</v>
      </c>
      <c r="D123" s="346">
        <v>4</v>
      </c>
      <c r="E123" s="348">
        <v>1004133</v>
      </c>
      <c r="F123" s="359">
        <f t="shared" si="24"/>
        <v>4016532</v>
      </c>
      <c r="H123" s="336">
        <v>4016532</v>
      </c>
      <c r="I123" s="329">
        <f t="shared" si="23"/>
        <v>4016532</v>
      </c>
      <c r="J123" s="330">
        <f t="shared" si="20"/>
        <v>0</v>
      </c>
    </row>
    <row r="124" spans="1:10" ht="15">
      <c r="B124" s="350"/>
      <c r="C124" s="350"/>
      <c r="D124" s="351"/>
      <c r="E124" s="352" t="s">
        <v>3456</v>
      </c>
      <c r="F124" s="356">
        <f>SUM(F115:F123)</f>
        <v>29328841</v>
      </c>
      <c r="H124" s="336">
        <v>29328841</v>
      </c>
      <c r="I124" s="353">
        <f>ROUND(SUM(I115:I123),0)</f>
        <v>29328841</v>
      </c>
      <c r="J124" s="330">
        <f t="shared" si="20"/>
        <v>0</v>
      </c>
    </row>
    <row r="125" spans="1:10" ht="15">
      <c r="A125" s="337">
        <v>12</v>
      </c>
      <c r="B125" s="338" t="s">
        <v>3541</v>
      </c>
      <c r="C125" s="339"/>
      <c r="D125" s="340"/>
      <c r="E125" s="341"/>
      <c r="F125" s="354"/>
      <c r="J125" s="330">
        <f t="shared" si="20"/>
        <v>0</v>
      </c>
    </row>
    <row r="126" spans="1:10" ht="28.5">
      <c r="A126" s="343">
        <v>12.1</v>
      </c>
      <c r="B126" s="344" t="s">
        <v>3542</v>
      </c>
      <c r="C126" s="345" t="s">
        <v>3463</v>
      </c>
      <c r="D126" s="346">
        <v>359.29</v>
      </c>
      <c r="E126" s="348">
        <v>11882</v>
      </c>
      <c r="F126" s="359">
        <f>+D126*E126</f>
        <v>4269083.78</v>
      </c>
      <c r="H126" s="336">
        <v>4269083.78</v>
      </c>
      <c r="I126" s="329">
        <f t="shared" ref="I126:I129" si="25">ROUND(D126*E126,0)</f>
        <v>4269084</v>
      </c>
      <c r="J126" s="330">
        <f t="shared" si="20"/>
        <v>0</v>
      </c>
    </row>
    <row r="127" spans="1:10">
      <c r="A127" s="343">
        <v>12.2</v>
      </c>
      <c r="B127" s="344" t="s">
        <v>3543</v>
      </c>
      <c r="C127" s="345" t="s">
        <v>3463</v>
      </c>
      <c r="D127" s="358">
        <v>100</v>
      </c>
      <c r="E127" s="348">
        <v>11854</v>
      </c>
      <c r="F127" s="359">
        <f t="shared" ref="F127:F129" si="26">+D127*E127</f>
        <v>1185400</v>
      </c>
      <c r="H127" s="336">
        <v>1185400</v>
      </c>
      <c r="I127" s="329">
        <f t="shared" si="25"/>
        <v>1185400</v>
      </c>
      <c r="J127" s="330">
        <f t="shared" si="20"/>
        <v>0</v>
      </c>
    </row>
    <row r="128" spans="1:10" ht="28.5">
      <c r="A128" s="343">
        <v>12.3</v>
      </c>
      <c r="B128" s="344" t="s">
        <v>3544</v>
      </c>
      <c r="C128" s="345" t="s">
        <v>3463</v>
      </c>
      <c r="D128" s="358">
        <v>231</v>
      </c>
      <c r="E128" s="348">
        <v>15007</v>
      </c>
      <c r="F128" s="359">
        <f t="shared" si="26"/>
        <v>3466617</v>
      </c>
      <c r="H128" s="336">
        <v>3466617</v>
      </c>
      <c r="I128" s="329">
        <f t="shared" si="25"/>
        <v>3466617</v>
      </c>
      <c r="J128" s="330">
        <f t="shared" si="20"/>
        <v>0</v>
      </c>
    </row>
    <row r="129" spans="1:10">
      <c r="A129" s="343">
        <v>12.4</v>
      </c>
      <c r="B129" s="344" t="s">
        <v>3545</v>
      </c>
      <c r="C129" s="345" t="s">
        <v>3463</v>
      </c>
      <c r="D129" s="358">
        <v>115</v>
      </c>
      <c r="E129" s="348">
        <v>17625</v>
      </c>
      <c r="F129" s="359">
        <f t="shared" si="26"/>
        <v>2026875</v>
      </c>
      <c r="H129" s="336">
        <v>2026875</v>
      </c>
      <c r="I129" s="329">
        <f t="shared" si="25"/>
        <v>2026875</v>
      </c>
      <c r="J129" s="330">
        <f t="shared" si="20"/>
        <v>0</v>
      </c>
    </row>
    <row r="130" spans="1:10" ht="15">
      <c r="B130" s="350"/>
      <c r="C130" s="350"/>
      <c r="D130" s="351"/>
      <c r="E130" s="352" t="s">
        <v>3456</v>
      </c>
      <c r="F130" s="356">
        <f>SUM(F126:F129)</f>
        <v>10947975.780000001</v>
      </c>
      <c r="H130" s="336">
        <v>10947975.779999999</v>
      </c>
      <c r="I130" s="353">
        <f>ROUND(SUM(I126:I129),0)</f>
        <v>10947976</v>
      </c>
      <c r="J130" s="330">
        <f t="shared" si="20"/>
        <v>0</v>
      </c>
    </row>
    <row r="131" spans="1:10" ht="21" customHeight="1">
      <c r="A131" s="337">
        <v>13</v>
      </c>
      <c r="B131" s="384" t="s">
        <v>3546</v>
      </c>
      <c r="C131" s="385"/>
      <c r="D131" s="385"/>
      <c r="E131" s="385"/>
      <c r="F131" s="386"/>
      <c r="J131" s="330">
        <f t="shared" si="20"/>
        <v>0</v>
      </c>
    </row>
    <row r="132" spans="1:10" ht="57">
      <c r="A132" s="343">
        <v>13.1</v>
      </c>
      <c r="B132" s="344" t="s">
        <v>3692</v>
      </c>
      <c r="C132" s="345" t="s">
        <v>3507</v>
      </c>
      <c r="D132" s="346">
        <v>120</v>
      </c>
      <c r="E132" s="348">
        <v>3232522</v>
      </c>
      <c r="F132" s="359">
        <f>+D132*E132</f>
        <v>387902640</v>
      </c>
      <c r="H132" s="336">
        <v>387902640</v>
      </c>
      <c r="I132" s="329">
        <f t="shared" ref="I132:I147" si="27">ROUND(D132*E132,0)</f>
        <v>387902640</v>
      </c>
      <c r="J132" s="330">
        <f t="shared" si="20"/>
        <v>0</v>
      </c>
    </row>
    <row r="133" spans="1:10" ht="105.75" customHeight="1">
      <c r="A133" s="343">
        <v>13.2</v>
      </c>
      <c r="B133" s="344" t="s">
        <v>3547</v>
      </c>
      <c r="C133" s="345" t="s">
        <v>3494</v>
      </c>
      <c r="D133" s="346">
        <v>1</v>
      </c>
      <c r="E133" s="348">
        <v>22814034</v>
      </c>
      <c r="F133" s="359">
        <f t="shared" ref="F133:F147" si="28">+D133*E133</f>
        <v>22814034</v>
      </c>
      <c r="H133" s="336">
        <v>22814034</v>
      </c>
      <c r="I133" s="329">
        <f t="shared" si="27"/>
        <v>22814034</v>
      </c>
      <c r="J133" s="330">
        <f t="shared" si="20"/>
        <v>0</v>
      </c>
    </row>
    <row r="134" spans="1:10" ht="28.5">
      <c r="A134" s="343">
        <v>13.3</v>
      </c>
      <c r="B134" s="344" t="s">
        <v>3548</v>
      </c>
      <c r="C134" s="345" t="s">
        <v>3467</v>
      </c>
      <c r="D134" s="346">
        <v>855</v>
      </c>
      <c r="E134" s="348">
        <v>113810</v>
      </c>
      <c r="F134" s="359">
        <f t="shared" si="28"/>
        <v>97307550</v>
      </c>
      <c r="H134" s="336">
        <v>97307550</v>
      </c>
      <c r="I134" s="329">
        <f t="shared" si="27"/>
        <v>97307550</v>
      </c>
      <c r="J134" s="330">
        <f t="shared" si="20"/>
        <v>0</v>
      </c>
    </row>
    <row r="135" spans="1:10" ht="57">
      <c r="A135" s="343">
        <v>13.4</v>
      </c>
      <c r="B135" s="344" t="s">
        <v>3549</v>
      </c>
      <c r="C135" s="345" t="s">
        <v>3494</v>
      </c>
      <c r="D135" s="346">
        <v>1</v>
      </c>
      <c r="E135" s="348">
        <v>3929357</v>
      </c>
      <c r="F135" s="359">
        <f t="shared" si="28"/>
        <v>3929357</v>
      </c>
      <c r="H135" s="336">
        <v>3929357</v>
      </c>
      <c r="I135" s="329">
        <f t="shared" si="27"/>
        <v>3929357</v>
      </c>
      <c r="J135" s="330">
        <f t="shared" si="20"/>
        <v>0</v>
      </c>
    </row>
    <row r="136" spans="1:10" ht="42.75">
      <c r="A136" s="343">
        <v>13.5</v>
      </c>
      <c r="B136" s="344" t="s">
        <v>3550</v>
      </c>
      <c r="C136" s="345" t="s">
        <v>3494</v>
      </c>
      <c r="D136" s="346">
        <v>1</v>
      </c>
      <c r="E136" s="348">
        <v>2754014</v>
      </c>
      <c r="F136" s="359">
        <f t="shared" si="28"/>
        <v>2754014</v>
      </c>
      <c r="H136" s="336">
        <v>2754014</v>
      </c>
      <c r="I136" s="329">
        <f t="shared" si="27"/>
        <v>2754014</v>
      </c>
      <c r="J136" s="330">
        <f t="shared" si="20"/>
        <v>0</v>
      </c>
    </row>
    <row r="137" spans="1:10" ht="42.75">
      <c r="A137" s="343">
        <v>13.6</v>
      </c>
      <c r="B137" s="342" t="s">
        <v>3675</v>
      </c>
      <c r="C137" s="345" t="s">
        <v>3494</v>
      </c>
      <c r="D137" s="346">
        <v>2</v>
      </c>
      <c r="E137" s="348">
        <v>778000</v>
      </c>
      <c r="F137" s="359">
        <f t="shared" si="28"/>
        <v>1556000</v>
      </c>
      <c r="H137" s="336">
        <v>1556000</v>
      </c>
      <c r="I137" s="329">
        <f t="shared" si="27"/>
        <v>1556000</v>
      </c>
      <c r="J137" s="330">
        <f t="shared" si="20"/>
        <v>0</v>
      </c>
    </row>
    <row r="138" spans="1:10" ht="71.25">
      <c r="A138" s="343">
        <v>13.7</v>
      </c>
      <c r="B138" s="344" t="s">
        <v>3551</v>
      </c>
      <c r="C138" s="345" t="s">
        <v>3494</v>
      </c>
      <c r="D138" s="346">
        <v>2</v>
      </c>
      <c r="E138" s="348">
        <v>6168084</v>
      </c>
      <c r="F138" s="359">
        <f t="shared" si="28"/>
        <v>12336168</v>
      </c>
      <c r="H138" s="336">
        <v>12336168</v>
      </c>
      <c r="I138" s="329">
        <f t="shared" si="27"/>
        <v>12336168</v>
      </c>
      <c r="J138" s="330">
        <f t="shared" si="20"/>
        <v>0</v>
      </c>
    </row>
    <row r="139" spans="1:10" ht="57">
      <c r="A139" s="343">
        <v>13.8</v>
      </c>
      <c r="B139" s="344" t="s">
        <v>3552</v>
      </c>
      <c r="C139" s="345" t="s">
        <v>3494</v>
      </c>
      <c r="D139" s="346">
        <v>2</v>
      </c>
      <c r="E139" s="348">
        <v>36510795</v>
      </c>
      <c r="F139" s="359">
        <f t="shared" si="28"/>
        <v>73021590</v>
      </c>
      <c r="H139" s="336">
        <v>73021590</v>
      </c>
      <c r="I139" s="329">
        <f t="shared" si="27"/>
        <v>73021590</v>
      </c>
      <c r="J139" s="330">
        <f t="shared" ref="J139:J202" si="29">F139-H139</f>
        <v>0</v>
      </c>
    </row>
    <row r="140" spans="1:10" ht="57">
      <c r="A140" s="343">
        <v>13.9</v>
      </c>
      <c r="B140" s="342" t="s">
        <v>3676</v>
      </c>
      <c r="C140" s="345" t="s">
        <v>3494</v>
      </c>
      <c r="D140" s="346">
        <v>2</v>
      </c>
      <c r="E140" s="348">
        <v>18726795</v>
      </c>
      <c r="F140" s="359">
        <f t="shared" si="28"/>
        <v>37453590</v>
      </c>
      <c r="H140" s="336">
        <v>37453590</v>
      </c>
      <c r="I140" s="329">
        <f t="shared" si="27"/>
        <v>37453590</v>
      </c>
      <c r="J140" s="330">
        <f t="shared" si="29"/>
        <v>0</v>
      </c>
    </row>
    <row r="141" spans="1:10" ht="42.75">
      <c r="A141" s="355">
        <v>13.1</v>
      </c>
      <c r="B141" s="342" t="s">
        <v>3677</v>
      </c>
      <c r="C141" s="345" t="s">
        <v>3494</v>
      </c>
      <c r="D141" s="346">
        <v>2</v>
      </c>
      <c r="E141" s="348">
        <v>1588000</v>
      </c>
      <c r="F141" s="359">
        <f t="shared" si="28"/>
        <v>3176000</v>
      </c>
      <c r="H141" s="336">
        <v>3176000</v>
      </c>
      <c r="I141" s="329">
        <f t="shared" si="27"/>
        <v>3176000</v>
      </c>
      <c r="J141" s="330">
        <f t="shared" si="29"/>
        <v>0</v>
      </c>
    </row>
    <row r="142" spans="1:10" ht="42.75">
      <c r="A142" s="355">
        <v>13.11</v>
      </c>
      <c r="B142" s="342" t="s">
        <v>3678</v>
      </c>
      <c r="C142" s="345" t="s">
        <v>3494</v>
      </c>
      <c r="D142" s="346">
        <v>1</v>
      </c>
      <c r="E142" s="348">
        <v>652000</v>
      </c>
      <c r="F142" s="359">
        <f t="shared" si="28"/>
        <v>652000</v>
      </c>
      <c r="H142" s="336">
        <v>652000</v>
      </c>
      <c r="I142" s="329">
        <f t="shared" si="27"/>
        <v>652000</v>
      </c>
      <c r="J142" s="330">
        <f t="shared" si="29"/>
        <v>0</v>
      </c>
    </row>
    <row r="143" spans="1:10" ht="42.75">
      <c r="A143" s="355">
        <v>13.12</v>
      </c>
      <c r="B143" s="344" t="s">
        <v>3553</v>
      </c>
      <c r="C143" s="345" t="s">
        <v>3494</v>
      </c>
      <c r="D143" s="346">
        <v>1</v>
      </c>
      <c r="E143" s="348">
        <v>69132716</v>
      </c>
      <c r="F143" s="359">
        <f t="shared" si="28"/>
        <v>69132716</v>
      </c>
      <c r="H143" s="336">
        <v>69132716</v>
      </c>
      <c r="I143" s="329">
        <f t="shared" si="27"/>
        <v>69132716</v>
      </c>
      <c r="J143" s="330">
        <f t="shared" si="29"/>
        <v>0</v>
      </c>
    </row>
    <row r="144" spans="1:10" ht="85.5">
      <c r="A144" s="355">
        <v>13.13</v>
      </c>
      <c r="B144" s="344" t="s">
        <v>3554</v>
      </c>
      <c r="C144" s="345" t="s">
        <v>3494</v>
      </c>
      <c r="D144" s="346">
        <v>1</v>
      </c>
      <c r="E144" s="348">
        <v>31717780</v>
      </c>
      <c r="F144" s="359">
        <f>+D144*E144</f>
        <v>31717780</v>
      </c>
      <c r="H144" s="336">
        <v>31717780</v>
      </c>
      <c r="I144" s="329">
        <f t="shared" si="27"/>
        <v>31717780</v>
      </c>
      <c r="J144" s="330">
        <f t="shared" si="29"/>
        <v>0</v>
      </c>
    </row>
    <row r="145" spans="1:11" ht="99.75">
      <c r="A145" s="355">
        <v>13.14</v>
      </c>
      <c r="B145" s="342" t="s">
        <v>3679</v>
      </c>
      <c r="C145" s="345" t="s">
        <v>3494</v>
      </c>
      <c r="D145" s="346">
        <v>3</v>
      </c>
      <c r="E145" s="348">
        <v>1256000</v>
      </c>
      <c r="F145" s="359">
        <f t="shared" si="28"/>
        <v>3768000</v>
      </c>
      <c r="H145" s="336">
        <v>3768000</v>
      </c>
      <c r="I145" s="329">
        <f t="shared" si="27"/>
        <v>3768000</v>
      </c>
      <c r="J145" s="330">
        <f t="shared" si="29"/>
        <v>0</v>
      </c>
    </row>
    <row r="146" spans="1:11" ht="42.75">
      <c r="A146" s="355">
        <v>13.15</v>
      </c>
      <c r="B146" s="342" t="s">
        <v>3680</v>
      </c>
      <c r="C146" s="345" t="s">
        <v>3494</v>
      </c>
      <c r="D146" s="346">
        <v>2</v>
      </c>
      <c r="E146" s="348">
        <v>904000</v>
      </c>
      <c r="F146" s="359">
        <f t="shared" si="28"/>
        <v>1808000</v>
      </c>
      <c r="H146" s="336">
        <v>1808000</v>
      </c>
      <c r="I146" s="329">
        <f t="shared" si="27"/>
        <v>1808000</v>
      </c>
      <c r="J146" s="330">
        <f t="shared" si="29"/>
        <v>0</v>
      </c>
    </row>
    <row r="147" spans="1:11" ht="42.75">
      <c r="A147" s="355">
        <v>13.16</v>
      </c>
      <c r="B147" s="344" t="s">
        <v>3555</v>
      </c>
      <c r="C147" s="345" t="s">
        <v>3494</v>
      </c>
      <c r="D147" s="346">
        <v>1</v>
      </c>
      <c r="E147" s="348">
        <v>3093213</v>
      </c>
      <c r="F147" s="359">
        <f t="shared" si="28"/>
        <v>3093213</v>
      </c>
      <c r="H147" s="336">
        <v>3093213</v>
      </c>
      <c r="I147" s="329">
        <f t="shared" si="27"/>
        <v>3093213</v>
      </c>
      <c r="J147" s="330">
        <f t="shared" si="29"/>
        <v>0</v>
      </c>
    </row>
    <row r="148" spans="1:11" ht="15">
      <c r="A148" s="361"/>
      <c r="B148" s="362"/>
      <c r="C148" s="363"/>
      <c r="D148" s="364"/>
      <c r="E148" s="352" t="s">
        <v>3456</v>
      </c>
      <c r="F148" s="356">
        <f>SUM(F132:F147)</f>
        <v>752422652</v>
      </c>
      <c r="H148" s="336">
        <v>752422652</v>
      </c>
      <c r="I148" s="353">
        <f>ROUND(SUM(I132:I147),0)</f>
        <v>752422652</v>
      </c>
      <c r="J148" s="330">
        <f t="shared" si="29"/>
        <v>0</v>
      </c>
    </row>
    <row r="149" spans="1:11" ht="22.5" customHeight="1">
      <c r="A149" s="337">
        <v>14</v>
      </c>
      <c r="B149" s="378" t="s">
        <v>3556</v>
      </c>
      <c r="C149" s="379"/>
      <c r="D149" s="379"/>
      <c r="E149" s="379"/>
      <c r="F149" s="380"/>
      <c r="J149" s="330">
        <f t="shared" si="29"/>
        <v>0</v>
      </c>
    </row>
    <row r="150" spans="1:11">
      <c r="A150" s="343">
        <v>14.1</v>
      </c>
      <c r="B150" s="344" t="s">
        <v>3526</v>
      </c>
      <c r="C150" s="345" t="s">
        <v>3527</v>
      </c>
      <c r="D150" s="346">
        <v>30282.3881204196</v>
      </c>
      <c r="E150" s="348">
        <v>6959</v>
      </c>
      <c r="F150" s="359">
        <f>+D150*E150</f>
        <v>210735138.93000001</v>
      </c>
      <c r="H150" s="336">
        <v>210735138.93000001</v>
      </c>
      <c r="I150" s="329">
        <f t="shared" ref="I150:I163" si="30">ROUND(D150*E150,0)</f>
        <v>210735139</v>
      </c>
      <c r="J150" s="330">
        <f t="shared" si="29"/>
        <v>0</v>
      </c>
      <c r="K150" s="331">
        <f>F150/E150</f>
        <v>30282.3881204196</v>
      </c>
    </row>
    <row r="151" spans="1:11" ht="28.5">
      <c r="A151" s="343">
        <v>14.2</v>
      </c>
      <c r="B151" s="344" t="s">
        <v>3557</v>
      </c>
      <c r="C151" s="345" t="s">
        <v>3494</v>
      </c>
      <c r="D151" s="346">
        <v>3</v>
      </c>
      <c r="E151" s="348">
        <v>56352</v>
      </c>
      <c r="F151" s="359">
        <f t="shared" ref="F151:F163" si="31">+D151*E151</f>
        <v>169056</v>
      </c>
      <c r="H151" s="336">
        <v>169056</v>
      </c>
      <c r="I151" s="329">
        <f t="shared" si="30"/>
        <v>169056</v>
      </c>
      <c r="J151" s="330">
        <f t="shared" si="29"/>
        <v>0</v>
      </c>
    </row>
    <row r="152" spans="1:11" ht="57">
      <c r="A152" s="343">
        <v>14.3</v>
      </c>
      <c r="B152" s="342" t="s">
        <v>3681</v>
      </c>
      <c r="C152" s="345" t="s">
        <v>3527</v>
      </c>
      <c r="D152" s="346">
        <v>1322.07</v>
      </c>
      <c r="E152" s="348">
        <v>15462</v>
      </c>
      <c r="F152" s="359">
        <f t="shared" si="31"/>
        <v>20441846.34</v>
      </c>
      <c r="H152" s="336">
        <v>20441846.34</v>
      </c>
      <c r="I152" s="329">
        <f t="shared" si="30"/>
        <v>20441846</v>
      </c>
      <c r="J152" s="330">
        <f t="shared" si="29"/>
        <v>0</v>
      </c>
    </row>
    <row r="153" spans="1:11" ht="28.5">
      <c r="A153" s="343">
        <v>14.4</v>
      </c>
      <c r="B153" s="344" t="s">
        <v>3558</v>
      </c>
      <c r="C153" s="345" t="s">
        <v>3527</v>
      </c>
      <c r="D153" s="346">
        <v>450.87</v>
      </c>
      <c r="E153" s="348">
        <v>15039</v>
      </c>
      <c r="F153" s="359">
        <f t="shared" si="31"/>
        <v>6780633.9299999997</v>
      </c>
      <c r="H153" s="336">
        <v>6780633.9299999997</v>
      </c>
      <c r="I153" s="329">
        <f t="shared" si="30"/>
        <v>6780634</v>
      </c>
      <c r="J153" s="330">
        <f t="shared" si="29"/>
        <v>0</v>
      </c>
    </row>
    <row r="154" spans="1:11" ht="28.5">
      <c r="A154" s="343">
        <v>14.5</v>
      </c>
      <c r="B154" s="344" t="s">
        <v>3559</v>
      </c>
      <c r="C154" s="345" t="s">
        <v>3463</v>
      </c>
      <c r="D154" s="346">
        <v>10.76</v>
      </c>
      <c r="E154" s="348">
        <v>312068</v>
      </c>
      <c r="F154" s="359">
        <f t="shared" si="31"/>
        <v>3357851.6799999997</v>
      </c>
      <c r="H154" s="336">
        <v>3357851.68</v>
      </c>
      <c r="I154" s="329">
        <f t="shared" si="30"/>
        <v>3357852</v>
      </c>
      <c r="J154" s="330">
        <f t="shared" si="29"/>
        <v>0</v>
      </c>
    </row>
    <row r="155" spans="1:11" ht="42.75">
      <c r="A155" s="343">
        <v>14.6</v>
      </c>
      <c r="B155" s="344" t="s">
        <v>3560</v>
      </c>
      <c r="C155" s="345" t="s">
        <v>3561</v>
      </c>
      <c r="D155" s="346">
        <v>23</v>
      </c>
      <c r="E155" s="348">
        <v>255675</v>
      </c>
      <c r="F155" s="359">
        <f t="shared" si="31"/>
        <v>5880525</v>
      </c>
      <c r="H155" s="336">
        <v>5880525</v>
      </c>
      <c r="I155" s="329">
        <f t="shared" si="30"/>
        <v>5880525</v>
      </c>
      <c r="J155" s="330">
        <f t="shared" si="29"/>
        <v>0</v>
      </c>
    </row>
    <row r="156" spans="1:11" ht="57">
      <c r="A156" s="343">
        <v>14.7</v>
      </c>
      <c r="B156" s="344" t="s">
        <v>3562</v>
      </c>
      <c r="C156" s="345" t="s">
        <v>3460</v>
      </c>
      <c r="D156" s="346">
        <v>1</v>
      </c>
      <c r="E156" s="348">
        <v>1282824</v>
      </c>
      <c r="F156" s="359">
        <f t="shared" si="31"/>
        <v>1282824</v>
      </c>
      <c r="H156" s="336">
        <v>1282824</v>
      </c>
      <c r="I156" s="329">
        <f t="shared" si="30"/>
        <v>1282824</v>
      </c>
      <c r="J156" s="330">
        <f t="shared" si="29"/>
        <v>0</v>
      </c>
    </row>
    <row r="157" spans="1:11" ht="42.75">
      <c r="A157" s="343">
        <v>14.8</v>
      </c>
      <c r="B157" s="344" t="s">
        <v>3693</v>
      </c>
      <c r="C157" s="345" t="s">
        <v>3527</v>
      </c>
      <c r="D157" s="346">
        <v>838.24</v>
      </c>
      <c r="E157" s="348">
        <v>12040</v>
      </c>
      <c r="F157" s="359">
        <f t="shared" si="31"/>
        <v>10092409.6</v>
      </c>
      <c r="H157" s="336">
        <v>10092409.6</v>
      </c>
      <c r="I157" s="329">
        <f t="shared" si="30"/>
        <v>10092410</v>
      </c>
      <c r="J157" s="330">
        <f t="shared" si="29"/>
        <v>0</v>
      </c>
    </row>
    <row r="158" spans="1:11" ht="42.75">
      <c r="A158" s="343">
        <v>14.9</v>
      </c>
      <c r="B158" s="344" t="s">
        <v>3563</v>
      </c>
      <c r="C158" s="345" t="s">
        <v>3463</v>
      </c>
      <c r="D158" s="346">
        <v>12.3</v>
      </c>
      <c r="E158" s="348">
        <v>248246</v>
      </c>
      <c r="F158" s="359">
        <f t="shared" si="31"/>
        <v>3053425.8000000003</v>
      </c>
      <c r="H158" s="336">
        <v>3053425.8</v>
      </c>
      <c r="I158" s="329">
        <f t="shared" si="30"/>
        <v>3053426</v>
      </c>
      <c r="J158" s="330">
        <f t="shared" si="29"/>
        <v>0</v>
      </c>
    </row>
    <row r="159" spans="1:11">
      <c r="A159" s="355">
        <v>14.1</v>
      </c>
      <c r="B159" s="344" t="s">
        <v>3564</v>
      </c>
      <c r="C159" s="345" t="s">
        <v>3561</v>
      </c>
      <c r="D159" s="346">
        <v>21.999987406100001</v>
      </c>
      <c r="E159" s="348">
        <v>786096</v>
      </c>
      <c r="F159" s="359">
        <f t="shared" si="31"/>
        <v>17294102.099985585</v>
      </c>
      <c r="H159" s="336">
        <v>17294102.100000001</v>
      </c>
      <c r="I159" s="329">
        <f t="shared" si="30"/>
        <v>17294102</v>
      </c>
      <c r="J159" s="330">
        <f t="shared" si="29"/>
        <v>-1.4416873455047607E-5</v>
      </c>
      <c r="K159" s="331">
        <f>F159/E159</f>
        <v>21.999987406099997</v>
      </c>
    </row>
    <row r="160" spans="1:11" ht="35.25" customHeight="1">
      <c r="A160" s="355">
        <v>14.11</v>
      </c>
      <c r="B160" s="344" t="s">
        <v>3694</v>
      </c>
      <c r="C160" s="345" t="s">
        <v>3463</v>
      </c>
      <c r="D160" s="346">
        <v>16.95</v>
      </c>
      <c r="E160" s="348">
        <v>253023</v>
      </c>
      <c r="F160" s="359">
        <f t="shared" si="31"/>
        <v>4288739.8499999996</v>
      </c>
      <c r="H160" s="336">
        <v>4288739.8499999996</v>
      </c>
      <c r="I160" s="329">
        <f t="shared" si="30"/>
        <v>4288740</v>
      </c>
      <c r="J160" s="330">
        <f t="shared" si="29"/>
        <v>0</v>
      </c>
    </row>
    <row r="161" spans="1:10" ht="28.5">
      <c r="A161" s="355">
        <v>14.12</v>
      </c>
      <c r="B161" s="344" t="s">
        <v>3695</v>
      </c>
      <c r="C161" s="345" t="s">
        <v>3527</v>
      </c>
      <c r="D161" s="346">
        <v>93</v>
      </c>
      <c r="E161" s="348">
        <v>17431</v>
      </c>
      <c r="F161" s="359">
        <f t="shared" si="31"/>
        <v>1621083</v>
      </c>
      <c r="H161" s="336">
        <v>1621083</v>
      </c>
      <c r="I161" s="329">
        <f t="shared" si="30"/>
        <v>1621083</v>
      </c>
      <c r="J161" s="330">
        <f t="shared" si="29"/>
        <v>0</v>
      </c>
    </row>
    <row r="162" spans="1:10" ht="28.5">
      <c r="A162" s="355">
        <v>14.13</v>
      </c>
      <c r="B162" s="344" t="s">
        <v>3565</v>
      </c>
      <c r="C162" s="345" t="s">
        <v>3527</v>
      </c>
      <c r="D162" s="346">
        <v>271.45999999999998</v>
      </c>
      <c r="E162" s="348">
        <v>13273</v>
      </c>
      <c r="F162" s="359">
        <f t="shared" si="31"/>
        <v>3603088.5799999996</v>
      </c>
      <c r="H162" s="336">
        <v>3603088.58</v>
      </c>
      <c r="I162" s="329">
        <f t="shared" si="30"/>
        <v>3603089</v>
      </c>
      <c r="J162" s="330">
        <f t="shared" si="29"/>
        <v>0</v>
      </c>
    </row>
    <row r="163" spans="1:10" ht="28.5">
      <c r="A163" s="355">
        <v>14.14</v>
      </c>
      <c r="B163" s="344" t="s">
        <v>3696</v>
      </c>
      <c r="C163" s="345" t="s">
        <v>3463</v>
      </c>
      <c r="D163" s="346">
        <v>16.95</v>
      </c>
      <c r="E163" s="348">
        <v>167332</v>
      </c>
      <c r="F163" s="359">
        <f t="shared" si="31"/>
        <v>2836277.4</v>
      </c>
      <c r="H163" s="336">
        <v>2836277.4</v>
      </c>
      <c r="I163" s="329">
        <f t="shared" si="30"/>
        <v>2836277</v>
      </c>
      <c r="J163" s="330">
        <f t="shared" si="29"/>
        <v>0</v>
      </c>
    </row>
    <row r="164" spans="1:10" ht="15">
      <c r="B164" s="350"/>
      <c r="C164" s="350"/>
      <c r="D164" s="351"/>
      <c r="E164" s="335" t="s">
        <v>3456</v>
      </c>
      <c r="F164" s="356">
        <f>SUM(F150:F163)</f>
        <v>291437002.20998561</v>
      </c>
      <c r="H164" s="336">
        <v>291437002.20999998</v>
      </c>
      <c r="I164" s="353">
        <f>ROUND(SUM(I150:I163),0)</f>
        <v>291437003</v>
      </c>
      <c r="J164" s="330">
        <f t="shared" si="29"/>
        <v>-1.4364719390869141E-5</v>
      </c>
    </row>
    <row r="165" spans="1:10" ht="19.5" customHeight="1">
      <c r="A165" s="337">
        <v>15</v>
      </c>
      <c r="B165" s="378" t="s">
        <v>3566</v>
      </c>
      <c r="C165" s="379"/>
      <c r="D165" s="379"/>
      <c r="E165" s="379"/>
      <c r="F165" s="380"/>
      <c r="J165" s="330">
        <f t="shared" si="29"/>
        <v>0</v>
      </c>
    </row>
    <row r="166" spans="1:10" ht="28.5">
      <c r="A166" s="343">
        <v>15.1</v>
      </c>
      <c r="B166" s="344" t="s">
        <v>3567</v>
      </c>
      <c r="C166" s="345" t="s">
        <v>3460</v>
      </c>
      <c r="D166" s="346">
        <v>50</v>
      </c>
      <c r="E166" s="348">
        <v>22142</v>
      </c>
      <c r="F166" s="359">
        <f>+D166*E166</f>
        <v>1107100</v>
      </c>
      <c r="H166" s="336">
        <v>1107100</v>
      </c>
      <c r="I166" s="329">
        <f t="shared" ref="I166:I180" si="32">ROUND(D166*E166,0)</f>
        <v>1107100</v>
      </c>
      <c r="J166" s="330">
        <f t="shared" si="29"/>
        <v>0</v>
      </c>
    </row>
    <row r="167" spans="1:10" ht="28.5">
      <c r="A167" s="343">
        <v>15.2</v>
      </c>
      <c r="B167" s="344" t="s">
        <v>3697</v>
      </c>
      <c r="C167" s="345" t="s">
        <v>3494</v>
      </c>
      <c r="D167" s="346">
        <v>350</v>
      </c>
      <c r="E167" s="348">
        <v>184521</v>
      </c>
      <c r="F167" s="359">
        <f t="shared" ref="F167:F180" si="33">+D167*E167</f>
        <v>64582350</v>
      </c>
      <c r="H167" s="336">
        <v>64582350</v>
      </c>
      <c r="I167" s="329">
        <f t="shared" si="32"/>
        <v>64582350</v>
      </c>
      <c r="J167" s="330">
        <f t="shared" si="29"/>
        <v>0</v>
      </c>
    </row>
    <row r="168" spans="1:10" ht="36" customHeight="1">
      <c r="A168" s="343">
        <v>15.3</v>
      </c>
      <c r="B168" s="344" t="s">
        <v>3568</v>
      </c>
      <c r="C168" s="345" t="s">
        <v>3463</v>
      </c>
      <c r="D168" s="346">
        <v>1100</v>
      </c>
      <c r="E168" s="348">
        <v>147009</v>
      </c>
      <c r="F168" s="359">
        <f t="shared" si="33"/>
        <v>161709900</v>
      </c>
      <c r="H168" s="336">
        <v>161709900</v>
      </c>
      <c r="I168" s="329">
        <f t="shared" si="32"/>
        <v>161709900</v>
      </c>
      <c r="J168" s="330">
        <f t="shared" si="29"/>
        <v>0</v>
      </c>
    </row>
    <row r="169" spans="1:10" ht="28.5">
      <c r="A169" s="345">
        <v>15.4</v>
      </c>
      <c r="B169" s="344" t="s">
        <v>3698</v>
      </c>
      <c r="C169" s="345" t="s">
        <v>3494</v>
      </c>
      <c r="D169" s="365">
        <v>430</v>
      </c>
      <c r="E169" s="348">
        <v>1006519</v>
      </c>
      <c r="F169" s="359">
        <f t="shared" si="33"/>
        <v>432803170</v>
      </c>
      <c r="H169" s="336">
        <v>432803170</v>
      </c>
      <c r="I169" s="329">
        <f t="shared" si="32"/>
        <v>432803170</v>
      </c>
      <c r="J169" s="330">
        <f t="shared" si="29"/>
        <v>0</v>
      </c>
    </row>
    <row r="170" spans="1:10" ht="28.5">
      <c r="A170" s="345">
        <v>15.5</v>
      </c>
      <c r="B170" s="344" t="s">
        <v>3569</v>
      </c>
      <c r="C170" s="345" t="s">
        <v>3494</v>
      </c>
      <c r="D170" s="346">
        <v>1</v>
      </c>
      <c r="E170" s="348">
        <v>4501340</v>
      </c>
      <c r="F170" s="359">
        <f t="shared" si="33"/>
        <v>4501340</v>
      </c>
      <c r="H170" s="336">
        <v>4501340</v>
      </c>
      <c r="I170" s="329">
        <f t="shared" si="32"/>
        <v>4501340</v>
      </c>
      <c r="J170" s="330">
        <f t="shared" si="29"/>
        <v>0</v>
      </c>
    </row>
    <row r="171" spans="1:10" ht="28.5">
      <c r="A171" s="345">
        <v>15.6</v>
      </c>
      <c r="B171" s="344" t="s">
        <v>3699</v>
      </c>
      <c r="C171" s="345" t="s">
        <v>3494</v>
      </c>
      <c r="D171" s="365">
        <v>30</v>
      </c>
      <c r="E171" s="348">
        <v>50017</v>
      </c>
      <c r="F171" s="359">
        <f t="shared" si="33"/>
        <v>1500510</v>
      </c>
      <c r="H171" s="336">
        <v>1500510</v>
      </c>
      <c r="I171" s="329">
        <f t="shared" si="32"/>
        <v>1500510</v>
      </c>
      <c r="J171" s="330">
        <f t="shared" si="29"/>
        <v>0</v>
      </c>
    </row>
    <row r="172" spans="1:10" ht="42.75">
      <c r="A172" s="345">
        <v>15.7</v>
      </c>
      <c r="B172" s="344" t="s">
        <v>3700</v>
      </c>
      <c r="C172" s="345" t="s">
        <v>3467</v>
      </c>
      <c r="D172" s="365">
        <v>1450</v>
      </c>
      <c r="E172" s="348">
        <v>35384</v>
      </c>
      <c r="F172" s="359">
        <f t="shared" si="33"/>
        <v>51306800</v>
      </c>
      <c r="H172" s="336">
        <v>51306800</v>
      </c>
      <c r="I172" s="329">
        <f t="shared" si="32"/>
        <v>51306800</v>
      </c>
      <c r="J172" s="330">
        <f t="shared" si="29"/>
        <v>0</v>
      </c>
    </row>
    <row r="173" spans="1:10" ht="42.75">
      <c r="A173" s="345">
        <v>15.8</v>
      </c>
      <c r="B173" s="344" t="s">
        <v>3701</v>
      </c>
      <c r="C173" s="345" t="s">
        <v>3467</v>
      </c>
      <c r="D173" s="365">
        <v>180</v>
      </c>
      <c r="E173" s="348">
        <v>34107</v>
      </c>
      <c r="F173" s="359">
        <f t="shared" si="33"/>
        <v>6139260</v>
      </c>
      <c r="H173" s="336">
        <v>6139260</v>
      </c>
      <c r="I173" s="329">
        <f t="shared" si="32"/>
        <v>6139260</v>
      </c>
      <c r="J173" s="330">
        <f t="shared" si="29"/>
        <v>0</v>
      </c>
    </row>
    <row r="174" spans="1:10" ht="57">
      <c r="A174" s="345" t="s">
        <v>3570</v>
      </c>
      <c r="B174" s="344" t="s">
        <v>3571</v>
      </c>
      <c r="C174" s="345" t="s">
        <v>3467</v>
      </c>
      <c r="D174" s="365">
        <v>343</v>
      </c>
      <c r="E174" s="348">
        <v>25374</v>
      </c>
      <c r="F174" s="359">
        <f t="shared" si="33"/>
        <v>8703282</v>
      </c>
      <c r="H174" s="336">
        <v>8703282</v>
      </c>
      <c r="I174" s="329">
        <f t="shared" si="32"/>
        <v>8703282</v>
      </c>
      <c r="J174" s="330">
        <f t="shared" si="29"/>
        <v>0</v>
      </c>
    </row>
    <row r="175" spans="1:10" ht="28.5">
      <c r="A175" s="366">
        <v>15.1</v>
      </c>
      <c r="B175" s="344" t="s">
        <v>3702</v>
      </c>
      <c r="C175" s="345" t="s">
        <v>3494</v>
      </c>
      <c r="D175" s="346">
        <v>1</v>
      </c>
      <c r="E175" s="348">
        <v>1446484</v>
      </c>
      <c r="F175" s="359">
        <f t="shared" si="33"/>
        <v>1446484</v>
      </c>
      <c r="H175" s="336">
        <v>1446484</v>
      </c>
      <c r="I175" s="329">
        <f t="shared" si="32"/>
        <v>1446484</v>
      </c>
      <c r="J175" s="330">
        <f t="shared" si="29"/>
        <v>0</v>
      </c>
    </row>
    <row r="176" spans="1:10" ht="28.5">
      <c r="A176" s="345" t="s">
        <v>3572</v>
      </c>
      <c r="B176" s="344" t="s">
        <v>3703</v>
      </c>
      <c r="C176" s="345" t="s">
        <v>3467</v>
      </c>
      <c r="D176" s="365">
        <v>1450</v>
      </c>
      <c r="E176" s="348">
        <v>21004</v>
      </c>
      <c r="F176" s="359">
        <f t="shared" si="33"/>
        <v>30455800</v>
      </c>
      <c r="H176" s="336">
        <v>30455800</v>
      </c>
      <c r="I176" s="329">
        <f t="shared" si="32"/>
        <v>30455800</v>
      </c>
      <c r="J176" s="330">
        <f t="shared" si="29"/>
        <v>0</v>
      </c>
    </row>
    <row r="177" spans="1:10" ht="28.5">
      <c r="A177" s="345" t="s">
        <v>3573</v>
      </c>
      <c r="B177" s="344" t="s">
        <v>3704</v>
      </c>
      <c r="C177" s="345" t="s">
        <v>3467</v>
      </c>
      <c r="D177" s="365">
        <v>180</v>
      </c>
      <c r="E177" s="348">
        <v>49198</v>
      </c>
      <c r="F177" s="359">
        <f t="shared" si="33"/>
        <v>8855640</v>
      </c>
      <c r="H177" s="336">
        <v>8855640</v>
      </c>
      <c r="I177" s="329">
        <f t="shared" si="32"/>
        <v>8855640</v>
      </c>
      <c r="J177" s="330">
        <f t="shared" si="29"/>
        <v>0</v>
      </c>
    </row>
    <row r="178" spans="1:10" ht="28.5">
      <c r="A178" s="345" t="s">
        <v>3574</v>
      </c>
      <c r="B178" s="344" t="s">
        <v>3705</v>
      </c>
      <c r="C178" s="345" t="s">
        <v>3467</v>
      </c>
      <c r="D178" s="365">
        <v>203</v>
      </c>
      <c r="E178" s="348">
        <v>21004</v>
      </c>
      <c r="F178" s="359">
        <f t="shared" si="33"/>
        <v>4263812</v>
      </c>
      <c r="H178" s="336">
        <v>4263812</v>
      </c>
      <c r="I178" s="329">
        <f t="shared" si="32"/>
        <v>4263812</v>
      </c>
      <c r="J178" s="330">
        <f t="shared" si="29"/>
        <v>0</v>
      </c>
    </row>
    <row r="179" spans="1:10" ht="42.75">
      <c r="A179" s="345" t="s">
        <v>3575</v>
      </c>
      <c r="B179" s="344" t="s">
        <v>3706</v>
      </c>
      <c r="C179" s="345" t="s">
        <v>3494</v>
      </c>
      <c r="D179" s="346">
        <v>4</v>
      </c>
      <c r="E179" s="348">
        <v>2990834</v>
      </c>
      <c r="F179" s="359">
        <f t="shared" si="33"/>
        <v>11963336</v>
      </c>
      <c r="H179" s="336">
        <v>11963336</v>
      </c>
      <c r="I179" s="329">
        <f t="shared" si="32"/>
        <v>11963336</v>
      </c>
      <c r="J179" s="330">
        <f t="shared" si="29"/>
        <v>0</v>
      </c>
    </row>
    <row r="180" spans="1:10" ht="28.5">
      <c r="A180" s="345" t="s">
        <v>3576</v>
      </c>
      <c r="B180" s="344" t="s">
        <v>3577</v>
      </c>
      <c r="C180" s="345" t="s">
        <v>3494</v>
      </c>
      <c r="D180" s="346">
        <v>3</v>
      </c>
      <c r="E180" s="348">
        <v>450084</v>
      </c>
      <c r="F180" s="359">
        <f t="shared" si="33"/>
        <v>1350252</v>
      </c>
      <c r="H180" s="336">
        <v>1350252</v>
      </c>
      <c r="I180" s="329">
        <f t="shared" si="32"/>
        <v>1350252</v>
      </c>
      <c r="J180" s="330">
        <f t="shared" si="29"/>
        <v>0</v>
      </c>
    </row>
    <row r="181" spans="1:10" ht="15">
      <c r="B181" s="350"/>
      <c r="C181" s="350"/>
      <c r="D181" s="351"/>
      <c r="E181" s="335" t="s">
        <v>3456</v>
      </c>
      <c r="F181" s="335">
        <f>SUM(F166:F180)</f>
        <v>790689036</v>
      </c>
      <c r="H181" s="336">
        <v>790689036</v>
      </c>
      <c r="I181" s="353">
        <f>ROUND(SUM(I166:I180),0)</f>
        <v>790689036</v>
      </c>
      <c r="J181" s="330">
        <f t="shared" si="29"/>
        <v>0</v>
      </c>
    </row>
    <row r="182" spans="1:10" ht="27" customHeight="1">
      <c r="A182" s="333" t="s">
        <v>3578</v>
      </c>
      <c r="B182" s="378" t="s">
        <v>3707</v>
      </c>
      <c r="C182" s="381"/>
      <c r="D182" s="381"/>
      <c r="E182" s="381"/>
      <c r="F182" s="382"/>
      <c r="J182" s="330">
        <f t="shared" si="29"/>
        <v>0</v>
      </c>
    </row>
    <row r="183" spans="1:10" ht="28.5">
      <c r="A183" s="345" t="s">
        <v>3579</v>
      </c>
      <c r="B183" s="344" t="s">
        <v>3708</v>
      </c>
      <c r="C183" s="345" t="s">
        <v>3494</v>
      </c>
      <c r="D183" s="346">
        <v>2</v>
      </c>
      <c r="E183" s="348">
        <v>981168</v>
      </c>
      <c r="F183" s="359">
        <f>+D183*E183</f>
        <v>1962336</v>
      </c>
      <c r="H183" s="336">
        <v>1962336</v>
      </c>
      <c r="I183" s="329">
        <f t="shared" ref="I183:I192" si="34">ROUND(D183*E183,0)</f>
        <v>1962336</v>
      </c>
      <c r="J183" s="330">
        <f t="shared" si="29"/>
        <v>0</v>
      </c>
    </row>
    <row r="184" spans="1:10" ht="28.5">
      <c r="A184" s="333" t="s">
        <v>3580</v>
      </c>
      <c r="B184" s="344" t="s">
        <v>3709</v>
      </c>
      <c r="C184" s="345" t="s">
        <v>3494</v>
      </c>
      <c r="D184" s="346">
        <v>2</v>
      </c>
      <c r="E184" s="348">
        <v>981168</v>
      </c>
      <c r="F184" s="359">
        <f t="shared" ref="F184:F192" si="35">+D184*E184</f>
        <v>1962336</v>
      </c>
      <c r="H184" s="336">
        <v>1962336</v>
      </c>
      <c r="I184" s="329">
        <f t="shared" si="34"/>
        <v>1962336</v>
      </c>
      <c r="J184" s="330">
        <f t="shared" si="29"/>
        <v>0</v>
      </c>
    </row>
    <row r="185" spans="1:10" ht="28.5">
      <c r="A185" s="345" t="s">
        <v>3581</v>
      </c>
      <c r="B185" s="344" t="s">
        <v>3710</v>
      </c>
      <c r="C185" s="345" t="s">
        <v>3494</v>
      </c>
      <c r="D185" s="346">
        <v>4</v>
      </c>
      <c r="E185" s="348">
        <v>981168</v>
      </c>
      <c r="F185" s="359">
        <f t="shared" si="35"/>
        <v>3924672</v>
      </c>
      <c r="H185" s="336">
        <v>3924672</v>
      </c>
      <c r="I185" s="329">
        <f t="shared" si="34"/>
        <v>3924672</v>
      </c>
      <c r="J185" s="330">
        <f t="shared" si="29"/>
        <v>0</v>
      </c>
    </row>
    <row r="186" spans="1:10" ht="28.5">
      <c r="A186" s="333" t="s">
        <v>3582</v>
      </c>
      <c r="B186" s="344" t="s">
        <v>3711</v>
      </c>
      <c r="C186" s="345" t="s">
        <v>3494</v>
      </c>
      <c r="D186" s="346">
        <v>1</v>
      </c>
      <c r="E186" s="348">
        <v>981168</v>
      </c>
      <c r="F186" s="359">
        <f t="shared" si="35"/>
        <v>981168</v>
      </c>
      <c r="H186" s="336">
        <v>981168</v>
      </c>
      <c r="I186" s="329">
        <f t="shared" si="34"/>
        <v>981168</v>
      </c>
      <c r="J186" s="330">
        <f t="shared" si="29"/>
        <v>0</v>
      </c>
    </row>
    <row r="187" spans="1:10" ht="42.75">
      <c r="A187" s="345" t="s">
        <v>3583</v>
      </c>
      <c r="B187" s="344" t="s">
        <v>3712</v>
      </c>
      <c r="C187" s="345" t="s">
        <v>3494</v>
      </c>
      <c r="D187" s="346">
        <v>18</v>
      </c>
      <c r="E187" s="348">
        <v>314714</v>
      </c>
      <c r="F187" s="359">
        <f t="shared" si="35"/>
        <v>5664852</v>
      </c>
      <c r="H187" s="336">
        <v>5664852</v>
      </c>
      <c r="I187" s="329">
        <f t="shared" si="34"/>
        <v>5664852</v>
      </c>
      <c r="J187" s="330">
        <f t="shared" si="29"/>
        <v>0</v>
      </c>
    </row>
    <row r="188" spans="1:10" ht="71.25">
      <c r="A188" s="333" t="s">
        <v>3584</v>
      </c>
      <c r="B188" s="344" t="s">
        <v>3713</v>
      </c>
      <c r="C188" s="345" t="s">
        <v>3494</v>
      </c>
      <c r="D188" s="346">
        <v>2</v>
      </c>
      <c r="E188" s="348">
        <v>25009</v>
      </c>
      <c r="F188" s="359">
        <f t="shared" si="35"/>
        <v>50018</v>
      </c>
      <c r="H188" s="336">
        <v>50018</v>
      </c>
      <c r="I188" s="329">
        <f t="shared" si="34"/>
        <v>50018</v>
      </c>
      <c r="J188" s="330">
        <f t="shared" si="29"/>
        <v>0</v>
      </c>
    </row>
    <row r="189" spans="1:10" ht="57">
      <c r="A189" s="345" t="s">
        <v>3585</v>
      </c>
      <c r="B189" s="344" t="s">
        <v>3586</v>
      </c>
      <c r="C189" s="345" t="s">
        <v>3494</v>
      </c>
      <c r="D189" s="346">
        <v>1</v>
      </c>
      <c r="E189" s="348">
        <v>16206065</v>
      </c>
      <c r="F189" s="359">
        <f t="shared" si="35"/>
        <v>16206065</v>
      </c>
      <c r="H189" s="336">
        <v>16206065</v>
      </c>
      <c r="I189" s="329">
        <f t="shared" si="34"/>
        <v>16206065</v>
      </c>
      <c r="J189" s="330">
        <f t="shared" si="29"/>
        <v>0</v>
      </c>
    </row>
    <row r="190" spans="1:10" ht="57">
      <c r="A190" s="333" t="s">
        <v>3587</v>
      </c>
      <c r="B190" s="344" t="s">
        <v>3588</v>
      </c>
      <c r="C190" s="345" t="s">
        <v>3494</v>
      </c>
      <c r="D190" s="346">
        <v>1</v>
      </c>
      <c r="E190" s="348">
        <v>14694815</v>
      </c>
      <c r="F190" s="359">
        <f t="shared" si="35"/>
        <v>14694815</v>
      </c>
      <c r="H190" s="336">
        <v>14694815</v>
      </c>
      <c r="I190" s="329">
        <f t="shared" si="34"/>
        <v>14694815</v>
      </c>
      <c r="J190" s="330">
        <f t="shared" si="29"/>
        <v>0</v>
      </c>
    </row>
    <row r="191" spans="1:10" ht="57">
      <c r="A191" s="345" t="s">
        <v>3589</v>
      </c>
      <c r="B191" s="344" t="s">
        <v>3590</v>
      </c>
      <c r="C191" s="345" t="s">
        <v>3494</v>
      </c>
      <c r="D191" s="346">
        <v>1</v>
      </c>
      <c r="E191" s="348">
        <v>16555828</v>
      </c>
      <c r="F191" s="359">
        <f t="shared" si="35"/>
        <v>16555828</v>
      </c>
      <c r="H191" s="336">
        <v>16555828</v>
      </c>
      <c r="I191" s="329">
        <f t="shared" si="34"/>
        <v>16555828</v>
      </c>
      <c r="J191" s="330">
        <f t="shared" si="29"/>
        <v>0</v>
      </c>
    </row>
    <row r="192" spans="1:10" ht="57">
      <c r="A192" s="333" t="s">
        <v>3591</v>
      </c>
      <c r="B192" s="344" t="s">
        <v>3592</v>
      </c>
      <c r="C192" s="345" t="s">
        <v>3494</v>
      </c>
      <c r="D192" s="346">
        <v>1</v>
      </c>
      <c r="E192" s="348">
        <v>7834880</v>
      </c>
      <c r="F192" s="359">
        <f t="shared" si="35"/>
        <v>7834880</v>
      </c>
      <c r="H192" s="336">
        <v>7834880</v>
      </c>
      <c r="I192" s="329">
        <f t="shared" si="34"/>
        <v>7834880</v>
      </c>
      <c r="J192" s="330">
        <f t="shared" si="29"/>
        <v>0</v>
      </c>
    </row>
    <row r="193" spans="1:11" ht="15">
      <c r="B193" s="350"/>
      <c r="C193" s="350"/>
      <c r="D193" s="351"/>
      <c r="E193" s="335" t="s">
        <v>3456</v>
      </c>
      <c r="F193" s="356">
        <f>SUM(F183:F192)</f>
        <v>69836970</v>
      </c>
      <c r="H193" s="336">
        <v>69836970</v>
      </c>
      <c r="I193" s="353">
        <f>ROUND(SUM(I183:I192),0)</f>
        <v>69836970</v>
      </c>
      <c r="J193" s="330">
        <f t="shared" si="29"/>
        <v>0</v>
      </c>
    </row>
    <row r="194" spans="1:11" ht="15">
      <c r="A194" s="339"/>
      <c r="B194" s="338" t="s">
        <v>3593</v>
      </c>
      <c r="C194" s="339"/>
      <c r="D194" s="340"/>
      <c r="E194" s="348"/>
      <c r="F194" s="356">
        <f>ROUNDDOWN(((SUM(F10:F193))/2),2)</f>
        <v>3740625228.6100001</v>
      </c>
      <c r="H194" s="329">
        <v>3740625228.6100001</v>
      </c>
      <c r="I194" s="353">
        <f>ROUND(SUM(I10:I193)/2,0)</f>
        <v>3740625232</v>
      </c>
      <c r="J194" s="330">
        <f t="shared" si="29"/>
        <v>0</v>
      </c>
    </row>
    <row r="195" spans="1:11" ht="15">
      <c r="A195" s="339"/>
      <c r="B195" s="338" t="s">
        <v>3594</v>
      </c>
      <c r="C195" s="345" t="s">
        <v>3595</v>
      </c>
      <c r="D195" s="367">
        <v>0.2549999999</v>
      </c>
      <c r="E195" s="348"/>
      <c r="F195" s="357">
        <f>+F194*D195</f>
        <v>953859432.92148745</v>
      </c>
      <c r="H195" s="336">
        <v>953859433</v>
      </c>
      <c r="I195" s="329">
        <f>ROUND(I194*D195,0)</f>
        <v>953859434</v>
      </c>
      <c r="J195" s="330">
        <f t="shared" si="29"/>
        <v>-7.851254940032959E-2</v>
      </c>
      <c r="K195" s="331">
        <f>F195/F194</f>
        <v>0.2549999999</v>
      </c>
    </row>
    <row r="196" spans="1:11" ht="15">
      <c r="A196" s="339"/>
      <c r="B196" s="338" t="s">
        <v>3596</v>
      </c>
      <c r="C196" s="345" t="s">
        <v>3595</v>
      </c>
      <c r="D196" s="368">
        <v>0.01</v>
      </c>
      <c r="E196" s="348"/>
      <c r="F196" s="357">
        <f>+F194*D196</f>
        <v>37406252.2861</v>
      </c>
      <c r="H196" s="336">
        <v>37406252</v>
      </c>
      <c r="I196" s="329">
        <f>ROUND(I194*D196,0)</f>
        <v>37406252</v>
      </c>
      <c r="J196" s="330">
        <f t="shared" si="29"/>
        <v>0.28610000014305115</v>
      </c>
      <c r="K196" s="331">
        <f>F196/F194</f>
        <v>0.01</v>
      </c>
    </row>
    <row r="197" spans="1:11" ht="15">
      <c r="A197" s="339"/>
      <c r="B197" s="338" t="s">
        <v>3597</v>
      </c>
      <c r="C197" s="345" t="s">
        <v>3595</v>
      </c>
      <c r="D197" s="368">
        <v>0.05</v>
      </c>
      <c r="E197" s="348"/>
      <c r="F197" s="357">
        <f>+F194*D197</f>
        <v>187031261.43050003</v>
      </c>
      <c r="H197" s="336">
        <v>187031261</v>
      </c>
      <c r="I197" s="329">
        <f>ROUND(I194*D197,0)-1</f>
        <v>187031261</v>
      </c>
      <c r="J197" s="330">
        <f t="shared" si="29"/>
        <v>0.43050003051757813</v>
      </c>
      <c r="K197" s="331">
        <f>F197/F194</f>
        <v>5.000000000000001E-2</v>
      </c>
    </row>
    <row r="198" spans="1:11" ht="15">
      <c r="A198" s="339"/>
      <c r="B198" s="338"/>
      <c r="C198" s="345"/>
      <c r="D198" s="368"/>
      <c r="E198" s="348"/>
      <c r="F198" s="357"/>
      <c r="J198" s="330">
        <f t="shared" si="29"/>
        <v>0</v>
      </c>
    </row>
    <row r="199" spans="1:11" ht="42.75">
      <c r="A199" s="339"/>
      <c r="B199" s="344" t="s">
        <v>3640</v>
      </c>
      <c r="C199" s="345" t="s">
        <v>3494</v>
      </c>
      <c r="D199" s="358">
        <v>1</v>
      </c>
      <c r="E199" s="348">
        <v>4219596</v>
      </c>
      <c r="F199" s="359">
        <f>+D199*E199</f>
        <v>4219596</v>
      </c>
      <c r="H199" s="336">
        <v>4219596</v>
      </c>
      <c r="I199" s="329">
        <f t="shared" ref="I199:I248" si="36">ROUND(D199*E199,0)</f>
        <v>4219596</v>
      </c>
      <c r="J199" s="330">
        <f t="shared" si="29"/>
        <v>0</v>
      </c>
    </row>
    <row r="200" spans="1:11" ht="57">
      <c r="A200" s="339"/>
      <c r="B200" s="344" t="s">
        <v>3641</v>
      </c>
      <c r="C200" s="345" t="s">
        <v>3494</v>
      </c>
      <c r="D200" s="358">
        <v>1</v>
      </c>
      <c r="E200" s="348">
        <v>5475000</v>
      </c>
      <c r="F200" s="359">
        <f t="shared" ref="F200:F248" si="37">+D200*E200</f>
        <v>5475000</v>
      </c>
      <c r="H200" s="336">
        <v>5475000</v>
      </c>
      <c r="I200" s="329">
        <f t="shared" si="36"/>
        <v>5475000</v>
      </c>
      <c r="J200" s="330">
        <f t="shared" si="29"/>
        <v>0</v>
      </c>
    </row>
    <row r="201" spans="1:11" ht="28.5">
      <c r="A201" s="339"/>
      <c r="B201" s="344" t="s">
        <v>3598</v>
      </c>
      <c r="C201" s="345" t="s">
        <v>3494</v>
      </c>
      <c r="D201" s="358">
        <v>1</v>
      </c>
      <c r="E201" s="348">
        <v>20103505</v>
      </c>
      <c r="F201" s="359">
        <f t="shared" si="37"/>
        <v>20103505</v>
      </c>
      <c r="H201" s="336">
        <v>20103505</v>
      </c>
      <c r="I201" s="329">
        <f t="shared" si="36"/>
        <v>20103505</v>
      </c>
      <c r="J201" s="330">
        <f t="shared" si="29"/>
        <v>0</v>
      </c>
    </row>
    <row r="202" spans="1:11" ht="28.5">
      <c r="A202" s="339"/>
      <c r="B202" s="344" t="s">
        <v>3636</v>
      </c>
      <c r="C202" s="345" t="s">
        <v>3494</v>
      </c>
      <c r="D202" s="358">
        <v>1</v>
      </c>
      <c r="E202" s="348">
        <v>1898560</v>
      </c>
      <c r="F202" s="359">
        <f t="shared" si="37"/>
        <v>1898560</v>
      </c>
      <c r="H202" s="336">
        <v>1898560</v>
      </c>
      <c r="I202" s="329">
        <f t="shared" si="36"/>
        <v>1898560</v>
      </c>
      <c r="J202" s="330">
        <f t="shared" si="29"/>
        <v>0</v>
      </c>
    </row>
    <row r="203" spans="1:11" ht="28.5">
      <c r="A203" s="339"/>
      <c r="B203" s="344" t="s">
        <v>3637</v>
      </c>
      <c r="C203" s="345" t="s">
        <v>3494</v>
      </c>
      <c r="D203" s="358">
        <v>1</v>
      </c>
      <c r="E203" s="348">
        <v>7813958</v>
      </c>
      <c r="F203" s="359">
        <f t="shared" si="37"/>
        <v>7813958</v>
      </c>
      <c r="H203" s="336">
        <v>7813958</v>
      </c>
      <c r="I203" s="329">
        <f t="shared" si="36"/>
        <v>7813958</v>
      </c>
      <c r="J203" s="330">
        <f t="shared" ref="J203:J258" si="38">F203-H203</f>
        <v>0</v>
      </c>
    </row>
    <row r="204" spans="1:11" ht="28.5">
      <c r="A204" s="339"/>
      <c r="B204" s="344" t="s">
        <v>3599</v>
      </c>
      <c r="C204" s="345" t="s">
        <v>3494</v>
      </c>
      <c r="D204" s="358">
        <v>3</v>
      </c>
      <c r="E204" s="348">
        <v>1327683</v>
      </c>
      <c r="F204" s="359">
        <f t="shared" si="37"/>
        <v>3983049</v>
      </c>
      <c r="H204" s="336">
        <v>3983049</v>
      </c>
      <c r="I204" s="329">
        <f t="shared" si="36"/>
        <v>3983049</v>
      </c>
      <c r="J204" s="330">
        <f t="shared" si="38"/>
        <v>0</v>
      </c>
    </row>
    <row r="205" spans="1:11" ht="42.75">
      <c r="A205" s="339"/>
      <c r="B205" s="344" t="s">
        <v>3638</v>
      </c>
      <c r="C205" s="345" t="s">
        <v>3494</v>
      </c>
      <c r="D205" s="358">
        <v>1</v>
      </c>
      <c r="E205" s="348">
        <v>7481005</v>
      </c>
      <c r="F205" s="359">
        <f t="shared" si="37"/>
        <v>7481005</v>
      </c>
      <c r="H205" s="336">
        <v>7481005</v>
      </c>
      <c r="I205" s="329">
        <f t="shared" si="36"/>
        <v>7481005</v>
      </c>
      <c r="J205" s="330">
        <f t="shared" si="38"/>
        <v>0</v>
      </c>
    </row>
    <row r="206" spans="1:11" ht="42.75">
      <c r="A206" s="339"/>
      <c r="B206" s="344" t="s">
        <v>3639</v>
      </c>
      <c r="C206" s="345" t="s">
        <v>3494</v>
      </c>
      <c r="D206" s="358">
        <v>1</v>
      </c>
      <c r="E206" s="348">
        <v>4593600</v>
      </c>
      <c r="F206" s="359">
        <f t="shared" si="37"/>
        <v>4593600</v>
      </c>
      <c r="H206" s="336">
        <v>4593600</v>
      </c>
      <c r="I206" s="329">
        <f t="shared" si="36"/>
        <v>4593600</v>
      </c>
      <c r="J206" s="330">
        <f t="shared" si="38"/>
        <v>0</v>
      </c>
    </row>
    <row r="207" spans="1:11" ht="42.75">
      <c r="A207" s="339"/>
      <c r="B207" s="344" t="s">
        <v>3457</v>
      </c>
      <c r="C207" s="345" t="s">
        <v>3494</v>
      </c>
      <c r="D207" s="358">
        <v>1</v>
      </c>
      <c r="E207" s="348">
        <v>25423359</v>
      </c>
      <c r="F207" s="359">
        <f t="shared" si="37"/>
        <v>25423359</v>
      </c>
      <c r="H207" s="336">
        <v>25423359</v>
      </c>
      <c r="I207" s="329">
        <f t="shared" si="36"/>
        <v>25423359</v>
      </c>
      <c r="J207" s="330">
        <f t="shared" si="38"/>
        <v>0</v>
      </c>
    </row>
    <row r="208" spans="1:11" ht="28.5">
      <c r="A208" s="339"/>
      <c r="B208" s="344" t="s">
        <v>3600</v>
      </c>
      <c r="C208" s="345" t="s">
        <v>3494</v>
      </c>
      <c r="D208" s="358">
        <v>2</v>
      </c>
      <c r="E208" s="348">
        <v>8472000</v>
      </c>
      <c r="F208" s="359">
        <f t="shared" si="37"/>
        <v>16944000</v>
      </c>
      <c r="H208" s="336">
        <v>16944000</v>
      </c>
      <c r="I208" s="329">
        <f t="shared" si="36"/>
        <v>16944000</v>
      </c>
      <c r="J208" s="330">
        <f t="shared" si="38"/>
        <v>0</v>
      </c>
    </row>
    <row r="209" spans="1:10" ht="42.75">
      <c r="A209" s="339"/>
      <c r="B209" s="344" t="s">
        <v>3457</v>
      </c>
      <c r="C209" s="345" t="s">
        <v>3494</v>
      </c>
      <c r="D209" s="358">
        <v>1</v>
      </c>
      <c r="E209" s="348">
        <v>25423359</v>
      </c>
      <c r="F209" s="359">
        <f t="shared" si="37"/>
        <v>25423359</v>
      </c>
      <c r="H209" s="336">
        <v>25423359</v>
      </c>
      <c r="I209" s="329">
        <f t="shared" si="36"/>
        <v>25423359</v>
      </c>
      <c r="J209" s="330">
        <f t="shared" si="38"/>
        <v>0</v>
      </c>
    </row>
    <row r="210" spans="1:10" ht="28.5">
      <c r="A210" s="339"/>
      <c r="B210" s="344" t="s">
        <v>3601</v>
      </c>
      <c r="C210" s="345" t="s">
        <v>3494</v>
      </c>
      <c r="D210" s="358">
        <v>1</v>
      </c>
      <c r="E210" s="348">
        <v>3072718</v>
      </c>
      <c r="F210" s="359">
        <f t="shared" si="37"/>
        <v>3072718</v>
      </c>
      <c r="H210" s="336">
        <v>3072718</v>
      </c>
      <c r="I210" s="329">
        <f t="shared" si="36"/>
        <v>3072718</v>
      </c>
      <c r="J210" s="330">
        <f t="shared" si="38"/>
        <v>0</v>
      </c>
    </row>
    <row r="211" spans="1:10" ht="28.5">
      <c r="A211" s="339"/>
      <c r="B211" s="344" t="s">
        <v>3602</v>
      </c>
      <c r="C211" s="345" t="s">
        <v>3494</v>
      </c>
      <c r="D211" s="358">
        <v>1</v>
      </c>
      <c r="E211" s="348">
        <v>11126901</v>
      </c>
      <c r="F211" s="359">
        <f t="shared" si="37"/>
        <v>11126901</v>
      </c>
      <c r="H211" s="336">
        <v>11126901</v>
      </c>
      <c r="I211" s="329">
        <f t="shared" si="36"/>
        <v>11126901</v>
      </c>
      <c r="J211" s="330">
        <f t="shared" si="38"/>
        <v>0</v>
      </c>
    </row>
    <row r="212" spans="1:10" ht="28.5">
      <c r="A212" s="339"/>
      <c r="B212" s="344" t="s">
        <v>3603</v>
      </c>
      <c r="C212" s="345" t="s">
        <v>3494</v>
      </c>
      <c r="D212" s="358">
        <v>1</v>
      </c>
      <c r="E212" s="348">
        <v>1725500</v>
      </c>
      <c r="F212" s="359">
        <f t="shared" si="37"/>
        <v>1725500</v>
      </c>
      <c r="H212" s="336">
        <v>1725500</v>
      </c>
      <c r="I212" s="329">
        <f t="shared" si="36"/>
        <v>1725500</v>
      </c>
      <c r="J212" s="330">
        <f t="shared" si="38"/>
        <v>0</v>
      </c>
    </row>
    <row r="213" spans="1:10">
      <c r="A213" s="339"/>
      <c r="B213" s="344" t="s">
        <v>3604</v>
      </c>
      <c r="C213" s="345" t="s">
        <v>3494</v>
      </c>
      <c r="D213" s="358">
        <v>1</v>
      </c>
      <c r="E213" s="348">
        <v>1534922</v>
      </c>
      <c r="F213" s="359">
        <f t="shared" si="37"/>
        <v>1534922</v>
      </c>
      <c r="H213" s="336">
        <v>1534922</v>
      </c>
      <c r="I213" s="329">
        <f t="shared" si="36"/>
        <v>1534922</v>
      </c>
      <c r="J213" s="330">
        <f t="shared" si="38"/>
        <v>0</v>
      </c>
    </row>
    <row r="214" spans="1:10" ht="42.75">
      <c r="A214" s="339"/>
      <c r="B214" s="342" t="s">
        <v>3682</v>
      </c>
      <c r="C214" s="345" t="s">
        <v>3494</v>
      </c>
      <c r="D214" s="358">
        <v>1</v>
      </c>
      <c r="E214" s="348">
        <v>3925215</v>
      </c>
      <c r="F214" s="359">
        <f t="shared" si="37"/>
        <v>3925215</v>
      </c>
      <c r="H214" s="336">
        <v>3925215</v>
      </c>
      <c r="I214" s="329">
        <f t="shared" si="36"/>
        <v>3925215</v>
      </c>
      <c r="J214" s="330">
        <f t="shared" si="38"/>
        <v>0</v>
      </c>
    </row>
    <row r="215" spans="1:10" ht="42.75">
      <c r="A215" s="339"/>
      <c r="B215" s="342" t="s">
        <v>3683</v>
      </c>
      <c r="C215" s="345" t="s">
        <v>3494</v>
      </c>
      <c r="D215" s="358">
        <v>1</v>
      </c>
      <c r="E215" s="348">
        <v>2049180</v>
      </c>
      <c r="F215" s="359">
        <f t="shared" si="37"/>
        <v>2049180</v>
      </c>
      <c r="H215" s="336">
        <v>2049180</v>
      </c>
      <c r="I215" s="329">
        <f t="shared" si="36"/>
        <v>2049180</v>
      </c>
      <c r="J215" s="330">
        <f t="shared" si="38"/>
        <v>0</v>
      </c>
    </row>
    <row r="216" spans="1:10" ht="42.75">
      <c r="A216" s="339"/>
      <c r="B216" s="344" t="s">
        <v>3642</v>
      </c>
      <c r="C216" s="345" t="s">
        <v>3494</v>
      </c>
      <c r="D216" s="358">
        <v>1</v>
      </c>
      <c r="E216" s="348">
        <v>4870730</v>
      </c>
      <c r="F216" s="359">
        <f t="shared" si="37"/>
        <v>4870730</v>
      </c>
      <c r="H216" s="336">
        <v>4870730</v>
      </c>
      <c r="I216" s="329">
        <f t="shared" si="36"/>
        <v>4870730</v>
      </c>
      <c r="J216" s="330">
        <f t="shared" si="38"/>
        <v>0</v>
      </c>
    </row>
    <row r="217" spans="1:10" ht="71.25">
      <c r="A217" s="339"/>
      <c r="B217" s="344" t="s">
        <v>3605</v>
      </c>
      <c r="C217" s="345" t="s">
        <v>3494</v>
      </c>
      <c r="D217" s="358">
        <v>1</v>
      </c>
      <c r="E217" s="348">
        <v>170470772</v>
      </c>
      <c r="F217" s="359">
        <f t="shared" si="37"/>
        <v>170470772</v>
      </c>
      <c r="H217" s="336">
        <v>170470772</v>
      </c>
      <c r="I217" s="329">
        <f t="shared" si="36"/>
        <v>170470772</v>
      </c>
      <c r="J217" s="330">
        <f t="shared" si="38"/>
        <v>0</v>
      </c>
    </row>
    <row r="218" spans="1:10" ht="57">
      <c r="A218" s="339"/>
      <c r="B218" s="344" t="s">
        <v>3643</v>
      </c>
      <c r="C218" s="345" t="s">
        <v>3494</v>
      </c>
      <c r="D218" s="358">
        <v>1</v>
      </c>
      <c r="E218" s="348">
        <v>30509424</v>
      </c>
      <c r="F218" s="359">
        <f t="shared" si="37"/>
        <v>30509424</v>
      </c>
      <c r="H218" s="336">
        <v>30509424</v>
      </c>
      <c r="I218" s="329">
        <f t="shared" si="36"/>
        <v>30509424</v>
      </c>
      <c r="J218" s="330">
        <f t="shared" si="38"/>
        <v>0</v>
      </c>
    </row>
    <row r="219" spans="1:10" ht="71.25">
      <c r="A219" s="339"/>
      <c r="B219" s="344" t="s">
        <v>3606</v>
      </c>
      <c r="C219" s="345" t="s">
        <v>3494</v>
      </c>
      <c r="D219" s="358">
        <v>1</v>
      </c>
      <c r="E219" s="348">
        <v>989771028</v>
      </c>
      <c r="F219" s="359">
        <f t="shared" si="37"/>
        <v>989771028</v>
      </c>
      <c r="H219" s="336">
        <v>989771028</v>
      </c>
      <c r="I219" s="329">
        <f t="shared" si="36"/>
        <v>989771028</v>
      </c>
      <c r="J219" s="330">
        <f t="shared" si="38"/>
        <v>0</v>
      </c>
    </row>
    <row r="220" spans="1:10" ht="57">
      <c r="A220" s="339"/>
      <c r="B220" s="344" t="s">
        <v>3644</v>
      </c>
      <c r="C220" s="345" t="s">
        <v>3494</v>
      </c>
      <c r="D220" s="358">
        <v>1</v>
      </c>
      <c r="E220" s="348">
        <v>12586800</v>
      </c>
      <c r="F220" s="359">
        <f t="shared" si="37"/>
        <v>12586800</v>
      </c>
      <c r="H220" s="336">
        <v>12586800</v>
      </c>
      <c r="I220" s="329">
        <f t="shared" si="36"/>
        <v>12586800</v>
      </c>
      <c r="J220" s="330">
        <f t="shared" si="38"/>
        <v>0</v>
      </c>
    </row>
    <row r="221" spans="1:10" ht="114">
      <c r="A221" s="339"/>
      <c r="B221" s="344" t="s">
        <v>3645</v>
      </c>
      <c r="C221" s="345" t="s">
        <v>3494</v>
      </c>
      <c r="D221" s="358">
        <v>1</v>
      </c>
      <c r="E221" s="348">
        <v>32492981</v>
      </c>
      <c r="F221" s="359">
        <f t="shared" si="37"/>
        <v>32492981</v>
      </c>
      <c r="H221" s="336">
        <v>32492981</v>
      </c>
      <c r="I221" s="329">
        <f t="shared" si="36"/>
        <v>32492981</v>
      </c>
      <c r="J221" s="330">
        <f t="shared" si="38"/>
        <v>0</v>
      </c>
    </row>
    <row r="222" spans="1:10" ht="28.5">
      <c r="A222" s="339"/>
      <c r="B222" s="344" t="s">
        <v>3607</v>
      </c>
      <c r="C222" s="345" t="s">
        <v>3494</v>
      </c>
      <c r="D222" s="358">
        <v>1</v>
      </c>
      <c r="E222" s="348">
        <v>213474000</v>
      </c>
      <c r="F222" s="359">
        <f t="shared" si="37"/>
        <v>213474000</v>
      </c>
      <c r="H222" s="336">
        <v>213474000</v>
      </c>
      <c r="I222" s="329">
        <f t="shared" si="36"/>
        <v>213474000</v>
      </c>
      <c r="J222" s="330">
        <f t="shared" si="38"/>
        <v>0</v>
      </c>
    </row>
    <row r="223" spans="1:10" ht="42.75">
      <c r="A223" s="339"/>
      <c r="B223" s="344" t="s">
        <v>3646</v>
      </c>
      <c r="C223" s="345" t="s">
        <v>3494</v>
      </c>
      <c r="D223" s="358">
        <v>1</v>
      </c>
      <c r="E223" s="348">
        <v>23150000</v>
      </c>
      <c r="F223" s="359">
        <f t="shared" si="37"/>
        <v>23150000</v>
      </c>
      <c r="H223" s="336">
        <v>23150000</v>
      </c>
      <c r="I223" s="329">
        <f t="shared" si="36"/>
        <v>23150000</v>
      </c>
      <c r="J223" s="330">
        <f t="shared" si="38"/>
        <v>0</v>
      </c>
    </row>
    <row r="224" spans="1:10">
      <c r="A224" s="339"/>
      <c r="B224" s="344" t="s">
        <v>3608</v>
      </c>
      <c r="C224" s="345" t="s">
        <v>3494</v>
      </c>
      <c r="D224" s="358">
        <v>1</v>
      </c>
      <c r="E224" s="348">
        <v>7718750</v>
      </c>
      <c r="F224" s="359">
        <f t="shared" si="37"/>
        <v>7718750</v>
      </c>
      <c r="H224" s="336">
        <v>7718750</v>
      </c>
      <c r="I224" s="329">
        <f t="shared" si="36"/>
        <v>7718750</v>
      </c>
      <c r="J224" s="330">
        <f t="shared" si="38"/>
        <v>0</v>
      </c>
    </row>
    <row r="225" spans="1:10" ht="28.5">
      <c r="A225" s="339"/>
      <c r="B225" s="344" t="s">
        <v>3609</v>
      </c>
      <c r="C225" s="345" t="s">
        <v>3494</v>
      </c>
      <c r="D225" s="358">
        <v>1</v>
      </c>
      <c r="E225" s="348">
        <v>2953594</v>
      </c>
      <c r="F225" s="359">
        <f t="shared" si="37"/>
        <v>2953594</v>
      </c>
      <c r="H225" s="336">
        <v>2953594</v>
      </c>
      <c r="I225" s="329">
        <f t="shared" si="36"/>
        <v>2953594</v>
      </c>
      <c r="J225" s="330">
        <f t="shared" si="38"/>
        <v>0</v>
      </c>
    </row>
    <row r="226" spans="1:10" ht="28.5">
      <c r="A226" s="339"/>
      <c r="B226" s="344" t="s">
        <v>3610</v>
      </c>
      <c r="C226" s="345" t="s">
        <v>3494</v>
      </c>
      <c r="D226" s="358">
        <v>1</v>
      </c>
      <c r="E226" s="348">
        <v>384317640</v>
      </c>
      <c r="F226" s="359">
        <f t="shared" si="37"/>
        <v>384317640</v>
      </c>
      <c r="H226" s="336">
        <v>384317640</v>
      </c>
      <c r="I226" s="329">
        <f t="shared" si="36"/>
        <v>384317640</v>
      </c>
      <c r="J226" s="330">
        <f t="shared" si="38"/>
        <v>0</v>
      </c>
    </row>
    <row r="227" spans="1:10">
      <c r="A227" s="339"/>
      <c r="B227" s="344" t="s">
        <v>3611</v>
      </c>
      <c r="C227" s="345" t="s">
        <v>3494</v>
      </c>
      <c r="D227" s="358">
        <v>1</v>
      </c>
      <c r="E227" s="348">
        <v>11602500</v>
      </c>
      <c r="F227" s="359">
        <f t="shared" si="37"/>
        <v>11602500</v>
      </c>
      <c r="H227" s="336">
        <v>11602500</v>
      </c>
      <c r="I227" s="329">
        <f t="shared" si="36"/>
        <v>11602500</v>
      </c>
      <c r="J227" s="330">
        <f t="shared" si="38"/>
        <v>0</v>
      </c>
    </row>
    <row r="228" spans="1:10">
      <c r="A228" s="339"/>
      <c r="B228" s="344" t="s">
        <v>3612</v>
      </c>
      <c r="C228" s="345" t="s">
        <v>3494</v>
      </c>
      <c r="D228" s="358">
        <v>1</v>
      </c>
      <c r="E228" s="348">
        <v>1170500</v>
      </c>
      <c r="F228" s="359">
        <f t="shared" si="37"/>
        <v>1170500</v>
      </c>
      <c r="H228" s="336">
        <v>1170500</v>
      </c>
      <c r="I228" s="329">
        <f t="shared" si="36"/>
        <v>1170500</v>
      </c>
      <c r="J228" s="330">
        <f t="shared" si="38"/>
        <v>0</v>
      </c>
    </row>
    <row r="229" spans="1:10" ht="28.5">
      <c r="A229" s="339"/>
      <c r="B229" s="344" t="s">
        <v>3613</v>
      </c>
      <c r="C229" s="345" t="s">
        <v>3494</v>
      </c>
      <c r="D229" s="358">
        <v>1</v>
      </c>
      <c r="E229" s="348">
        <v>5942400</v>
      </c>
      <c r="F229" s="359">
        <f t="shared" si="37"/>
        <v>5942400</v>
      </c>
      <c r="H229" s="336">
        <v>5942400</v>
      </c>
      <c r="I229" s="329">
        <f t="shared" si="36"/>
        <v>5942400</v>
      </c>
      <c r="J229" s="330">
        <f t="shared" si="38"/>
        <v>0</v>
      </c>
    </row>
    <row r="230" spans="1:10" ht="28.5">
      <c r="A230" s="339"/>
      <c r="B230" s="344" t="s">
        <v>3614</v>
      </c>
      <c r="C230" s="345" t="s">
        <v>3494</v>
      </c>
      <c r="D230" s="358">
        <v>2</v>
      </c>
      <c r="E230" s="348">
        <v>45306800</v>
      </c>
      <c r="F230" s="359">
        <f t="shared" si="37"/>
        <v>90613600</v>
      </c>
      <c r="H230" s="336">
        <v>90613600</v>
      </c>
      <c r="I230" s="329">
        <f t="shared" si="36"/>
        <v>90613600</v>
      </c>
      <c r="J230" s="330">
        <f t="shared" si="38"/>
        <v>0</v>
      </c>
    </row>
    <row r="231" spans="1:10" ht="28.5">
      <c r="A231" s="339"/>
      <c r="B231" s="344" t="s">
        <v>3615</v>
      </c>
      <c r="C231" s="345" t="s">
        <v>3494</v>
      </c>
      <c r="D231" s="358">
        <v>2</v>
      </c>
      <c r="E231" s="348">
        <v>20530800</v>
      </c>
      <c r="F231" s="359">
        <f t="shared" si="37"/>
        <v>41061600</v>
      </c>
      <c r="H231" s="336">
        <v>41061600</v>
      </c>
      <c r="I231" s="329">
        <f t="shared" si="36"/>
        <v>41061600</v>
      </c>
      <c r="J231" s="330">
        <f t="shared" si="38"/>
        <v>0</v>
      </c>
    </row>
    <row r="232" spans="1:10" ht="28.5">
      <c r="A232" s="339"/>
      <c r="B232" s="344" t="s">
        <v>3616</v>
      </c>
      <c r="C232" s="345" t="s">
        <v>3494</v>
      </c>
      <c r="D232" s="358">
        <v>4</v>
      </c>
      <c r="E232" s="348">
        <v>22674000</v>
      </c>
      <c r="F232" s="359">
        <f t="shared" si="37"/>
        <v>90696000</v>
      </c>
      <c r="H232" s="336">
        <v>90696000</v>
      </c>
      <c r="I232" s="329">
        <f t="shared" si="36"/>
        <v>90696000</v>
      </c>
      <c r="J232" s="330">
        <f t="shared" si="38"/>
        <v>0</v>
      </c>
    </row>
    <row r="233" spans="1:10" ht="28.5">
      <c r="A233" s="339"/>
      <c r="B233" s="344" t="s">
        <v>3617</v>
      </c>
      <c r="C233" s="345" t="s">
        <v>3494</v>
      </c>
      <c r="D233" s="358">
        <v>1</v>
      </c>
      <c r="E233" s="348">
        <v>7909800</v>
      </c>
      <c r="F233" s="359">
        <f t="shared" si="37"/>
        <v>7909800</v>
      </c>
      <c r="H233" s="336">
        <v>7909800</v>
      </c>
      <c r="I233" s="329">
        <f t="shared" si="36"/>
        <v>7909800</v>
      </c>
      <c r="J233" s="330">
        <f t="shared" si="38"/>
        <v>0</v>
      </c>
    </row>
    <row r="234" spans="1:10" ht="28.5">
      <c r="A234" s="339"/>
      <c r="B234" s="344" t="s">
        <v>3618</v>
      </c>
      <c r="C234" s="345" t="s">
        <v>3494</v>
      </c>
      <c r="D234" s="358">
        <v>1</v>
      </c>
      <c r="E234" s="348">
        <v>3437500</v>
      </c>
      <c r="F234" s="359">
        <f t="shared" si="37"/>
        <v>3437500</v>
      </c>
      <c r="H234" s="336">
        <v>3437500</v>
      </c>
      <c r="I234" s="329">
        <f t="shared" si="36"/>
        <v>3437500</v>
      </c>
      <c r="J234" s="330">
        <f t="shared" si="38"/>
        <v>0</v>
      </c>
    </row>
    <row r="235" spans="1:10" ht="28.5">
      <c r="A235" s="339"/>
      <c r="B235" s="344" t="s">
        <v>3619</v>
      </c>
      <c r="C235" s="345" t="s">
        <v>3494</v>
      </c>
      <c r="D235" s="358">
        <v>1</v>
      </c>
      <c r="E235" s="348">
        <v>2653750</v>
      </c>
      <c r="F235" s="359">
        <f t="shared" si="37"/>
        <v>2653750</v>
      </c>
      <c r="H235" s="336">
        <v>2653750</v>
      </c>
      <c r="I235" s="329">
        <f t="shared" si="36"/>
        <v>2653750</v>
      </c>
      <c r="J235" s="330">
        <f t="shared" si="38"/>
        <v>0</v>
      </c>
    </row>
    <row r="236" spans="1:10" ht="28.5">
      <c r="A236" s="339"/>
      <c r="B236" s="344" t="s">
        <v>3647</v>
      </c>
      <c r="C236" s="345" t="s">
        <v>3494</v>
      </c>
      <c r="D236" s="358">
        <v>1</v>
      </c>
      <c r="E236" s="348">
        <v>3895000</v>
      </c>
      <c r="F236" s="359">
        <f t="shared" si="37"/>
        <v>3895000</v>
      </c>
      <c r="H236" s="336">
        <v>3895000</v>
      </c>
      <c r="I236" s="329">
        <f t="shared" si="36"/>
        <v>3895000</v>
      </c>
      <c r="J236" s="330">
        <f t="shared" si="38"/>
        <v>0</v>
      </c>
    </row>
    <row r="237" spans="1:10" ht="42.75">
      <c r="A237" s="339"/>
      <c r="B237" s="344" t="s">
        <v>3648</v>
      </c>
      <c r="C237" s="345" t="s">
        <v>3494</v>
      </c>
      <c r="D237" s="358">
        <v>1</v>
      </c>
      <c r="E237" s="348">
        <v>5145000</v>
      </c>
      <c r="F237" s="359">
        <f t="shared" si="37"/>
        <v>5145000</v>
      </c>
      <c r="H237" s="336">
        <v>5145000</v>
      </c>
      <c r="I237" s="329">
        <f t="shared" si="36"/>
        <v>5145000</v>
      </c>
      <c r="J237" s="330">
        <f t="shared" si="38"/>
        <v>0</v>
      </c>
    </row>
    <row r="238" spans="1:10" ht="28.5">
      <c r="A238" s="339"/>
      <c r="B238" s="344" t="s">
        <v>3620</v>
      </c>
      <c r="C238" s="345" t="s">
        <v>3494</v>
      </c>
      <c r="D238" s="358">
        <v>2</v>
      </c>
      <c r="E238" s="348">
        <v>2906250</v>
      </c>
      <c r="F238" s="359">
        <f t="shared" si="37"/>
        <v>5812500</v>
      </c>
      <c r="H238" s="336">
        <v>5812500</v>
      </c>
      <c r="I238" s="329">
        <f t="shared" si="36"/>
        <v>5812500</v>
      </c>
      <c r="J238" s="330">
        <f t="shared" si="38"/>
        <v>0</v>
      </c>
    </row>
    <row r="239" spans="1:10" ht="28.5">
      <c r="A239" s="339"/>
      <c r="B239" s="344" t="s">
        <v>3621</v>
      </c>
      <c r="C239" s="345" t="s">
        <v>3494</v>
      </c>
      <c r="D239" s="358">
        <v>1</v>
      </c>
      <c r="E239" s="348">
        <v>1656250</v>
      </c>
      <c r="F239" s="359">
        <f t="shared" si="37"/>
        <v>1656250</v>
      </c>
      <c r="H239" s="336">
        <v>1656250</v>
      </c>
      <c r="I239" s="329">
        <f t="shared" si="36"/>
        <v>1656250</v>
      </c>
      <c r="J239" s="330">
        <f t="shared" si="38"/>
        <v>0</v>
      </c>
    </row>
    <row r="240" spans="1:10">
      <c r="A240" s="339"/>
      <c r="B240" s="344" t="s">
        <v>3622</v>
      </c>
      <c r="C240" s="345" t="s">
        <v>3494</v>
      </c>
      <c r="D240" s="358">
        <v>1</v>
      </c>
      <c r="E240" s="348">
        <v>2390625</v>
      </c>
      <c r="F240" s="359">
        <f t="shared" si="37"/>
        <v>2390625</v>
      </c>
      <c r="H240" s="336">
        <v>2390625</v>
      </c>
      <c r="I240" s="329">
        <f t="shared" si="36"/>
        <v>2390625</v>
      </c>
      <c r="J240" s="330">
        <f t="shared" si="38"/>
        <v>0</v>
      </c>
    </row>
    <row r="241" spans="1:11">
      <c r="A241" s="339"/>
      <c r="B241" s="344" t="s">
        <v>3623</v>
      </c>
      <c r="C241" s="345" t="s">
        <v>3494</v>
      </c>
      <c r="D241" s="358">
        <v>1</v>
      </c>
      <c r="E241" s="348">
        <v>3895000</v>
      </c>
      <c r="F241" s="359">
        <f t="shared" si="37"/>
        <v>3895000</v>
      </c>
      <c r="H241" s="336">
        <v>3895000</v>
      </c>
      <c r="I241" s="329">
        <f t="shared" si="36"/>
        <v>3895000</v>
      </c>
      <c r="J241" s="330">
        <f t="shared" si="38"/>
        <v>0</v>
      </c>
    </row>
    <row r="242" spans="1:11">
      <c r="A242" s="339"/>
      <c r="B242" s="344" t="s">
        <v>3624</v>
      </c>
      <c r="C242" s="345" t="s">
        <v>3494</v>
      </c>
      <c r="D242" s="358">
        <v>1</v>
      </c>
      <c r="E242" s="348">
        <v>5145000</v>
      </c>
      <c r="F242" s="359">
        <f t="shared" si="37"/>
        <v>5145000</v>
      </c>
      <c r="H242" s="336">
        <v>5145000</v>
      </c>
      <c r="I242" s="329">
        <f t="shared" si="36"/>
        <v>5145000</v>
      </c>
      <c r="J242" s="330">
        <f t="shared" si="38"/>
        <v>0</v>
      </c>
    </row>
    <row r="243" spans="1:11">
      <c r="A243" s="339"/>
      <c r="B243" s="344" t="s">
        <v>3625</v>
      </c>
      <c r="C243" s="345" t="s">
        <v>3494</v>
      </c>
      <c r="D243" s="358">
        <v>2</v>
      </c>
      <c r="E243" s="348">
        <v>2906250</v>
      </c>
      <c r="F243" s="359">
        <f t="shared" si="37"/>
        <v>5812500</v>
      </c>
      <c r="H243" s="336">
        <v>5812500</v>
      </c>
      <c r="I243" s="329">
        <f t="shared" si="36"/>
        <v>5812500</v>
      </c>
      <c r="J243" s="330">
        <f t="shared" si="38"/>
        <v>0</v>
      </c>
    </row>
    <row r="244" spans="1:11" ht="28.5">
      <c r="A244" s="339"/>
      <c r="B244" s="344" t="s">
        <v>3649</v>
      </c>
      <c r="C244" s="345" t="s">
        <v>3494</v>
      </c>
      <c r="D244" s="358">
        <v>12</v>
      </c>
      <c r="E244" s="348">
        <v>3570000</v>
      </c>
      <c r="F244" s="359">
        <f t="shared" si="37"/>
        <v>42840000</v>
      </c>
      <c r="H244" s="336">
        <v>42840000</v>
      </c>
      <c r="I244" s="329">
        <f t="shared" si="36"/>
        <v>42840000</v>
      </c>
      <c r="J244" s="330">
        <f t="shared" si="38"/>
        <v>0</v>
      </c>
    </row>
    <row r="245" spans="1:11">
      <c r="A245" s="339"/>
      <c r="B245" s="344" t="s">
        <v>3626</v>
      </c>
      <c r="C245" s="345" t="s">
        <v>3494</v>
      </c>
      <c r="D245" s="358">
        <v>1</v>
      </c>
      <c r="E245" s="348">
        <v>3960595</v>
      </c>
      <c r="F245" s="359">
        <f t="shared" si="37"/>
        <v>3960595</v>
      </c>
      <c r="H245" s="336">
        <v>3960595</v>
      </c>
      <c r="I245" s="329">
        <f t="shared" si="36"/>
        <v>3960595</v>
      </c>
      <c r="J245" s="330">
        <f t="shared" si="38"/>
        <v>0</v>
      </c>
    </row>
    <row r="246" spans="1:11" ht="28.5">
      <c r="A246" s="339"/>
      <c r="B246" s="344" t="s">
        <v>3627</v>
      </c>
      <c r="C246" s="345" t="s">
        <v>3494</v>
      </c>
      <c r="D246" s="358">
        <v>1</v>
      </c>
      <c r="E246" s="348">
        <v>7974980</v>
      </c>
      <c r="F246" s="359">
        <f t="shared" si="37"/>
        <v>7974980</v>
      </c>
      <c r="H246" s="336">
        <v>7974980</v>
      </c>
      <c r="I246" s="329">
        <f t="shared" si="36"/>
        <v>7974980</v>
      </c>
      <c r="J246" s="330">
        <f t="shared" si="38"/>
        <v>0</v>
      </c>
    </row>
    <row r="247" spans="1:11" ht="42.75">
      <c r="A247" s="339"/>
      <c r="B247" s="344" t="s">
        <v>3628</v>
      </c>
      <c r="C247" s="345" t="s">
        <v>3494</v>
      </c>
      <c r="D247" s="358">
        <v>1</v>
      </c>
      <c r="E247" s="348">
        <v>43194348</v>
      </c>
      <c r="F247" s="359">
        <f t="shared" si="37"/>
        <v>43194348</v>
      </c>
      <c r="H247" s="336">
        <v>43194348</v>
      </c>
      <c r="I247" s="329">
        <f t="shared" si="36"/>
        <v>43194348</v>
      </c>
      <c r="J247" s="330">
        <f t="shared" si="38"/>
        <v>0</v>
      </c>
    </row>
    <row r="248" spans="1:11" ht="42.75">
      <c r="A248" s="339"/>
      <c r="B248" s="344" t="s">
        <v>3650</v>
      </c>
      <c r="C248" s="345" t="s">
        <v>3494</v>
      </c>
      <c r="D248" s="358">
        <v>0.99999992137205762</v>
      </c>
      <c r="E248" s="348">
        <v>25436250</v>
      </c>
      <c r="F248" s="359">
        <f t="shared" si="37"/>
        <v>25436248</v>
      </c>
      <c r="H248" s="336">
        <v>25436250</v>
      </c>
      <c r="I248" s="329">
        <f t="shared" si="36"/>
        <v>25436248</v>
      </c>
      <c r="J248" s="330">
        <f t="shared" si="38"/>
        <v>-2</v>
      </c>
    </row>
    <row r="249" spans="1:11" ht="15">
      <c r="A249" s="339"/>
      <c r="B249" s="338" t="s">
        <v>3629</v>
      </c>
      <c r="C249" s="339"/>
      <c r="D249" s="340"/>
      <c r="E249" s="341"/>
      <c r="F249" s="369">
        <f>SUM(F199:F248)</f>
        <v>2431354842</v>
      </c>
      <c r="H249" s="336">
        <v>2431354842</v>
      </c>
      <c r="I249" s="353">
        <f>ROUND(SUM(I199:I248),0)</f>
        <v>2431354842</v>
      </c>
      <c r="J249" s="330">
        <f t="shared" si="38"/>
        <v>0</v>
      </c>
    </row>
    <row r="250" spans="1:11" ht="15">
      <c r="A250" s="339"/>
      <c r="B250" s="338" t="s">
        <v>3594</v>
      </c>
      <c r="C250" s="345" t="s">
        <v>3595</v>
      </c>
      <c r="D250" s="370">
        <v>16.5</v>
      </c>
      <c r="E250" s="371">
        <v>4.9999999917741338E-2</v>
      </c>
      <c r="F250" s="372">
        <f>+F249*E250</f>
        <v>121567741.90000001</v>
      </c>
      <c r="H250" s="336">
        <v>121567742</v>
      </c>
      <c r="I250" s="329">
        <f>ROUND(I249*E250,0)</f>
        <v>121567742</v>
      </c>
      <c r="J250" s="330">
        <f t="shared" si="38"/>
        <v>-9.9999994039535522E-2</v>
      </c>
    </row>
    <row r="251" spans="1:11" ht="15">
      <c r="A251" s="339"/>
      <c r="B251" s="338"/>
      <c r="C251" s="345"/>
      <c r="D251" s="367"/>
      <c r="E251" s="341"/>
      <c r="F251" s="373"/>
      <c r="J251" s="330">
        <f t="shared" si="38"/>
        <v>0</v>
      </c>
    </row>
    <row r="252" spans="1:11" ht="15">
      <c r="A252" s="339"/>
      <c r="B252" s="338" t="s">
        <v>3630</v>
      </c>
      <c r="C252" s="339"/>
      <c r="D252" s="374"/>
      <c r="E252" s="341"/>
      <c r="F252" s="369">
        <f>ROUND(F250+F249+F194+F195+F196+F197,0)</f>
        <v>7471844759</v>
      </c>
      <c r="H252" s="336">
        <v>7471844759</v>
      </c>
      <c r="I252" s="353">
        <f>ROUND(I13+I18+I25+I33+I39+I46+I52+I69+I93+I113+I124+I130+I148+I164+I181+I193+I195+I196+I197+I249+I250,0)</f>
        <v>7471844763</v>
      </c>
      <c r="J252" s="330">
        <f t="shared" si="38"/>
        <v>0</v>
      </c>
      <c r="K252" s="331">
        <f>J252*2</f>
        <v>0</v>
      </c>
    </row>
    <row r="253" spans="1:11" ht="45">
      <c r="A253" s="339"/>
      <c r="B253" s="338" t="s">
        <v>3651</v>
      </c>
      <c r="C253" s="345" t="s">
        <v>3595</v>
      </c>
      <c r="D253" s="375">
        <v>6.9999999961417328E-2</v>
      </c>
      <c r="E253" s="341"/>
      <c r="F253" s="372">
        <f>+F252*D253</f>
        <v>523029132.84171629</v>
      </c>
      <c r="H253" s="336">
        <v>523029133</v>
      </c>
      <c r="J253" s="330">
        <f t="shared" si="38"/>
        <v>-0.15828371047973633</v>
      </c>
    </row>
    <row r="254" spans="1:11" ht="30">
      <c r="A254" s="339"/>
      <c r="B254" s="338" t="s">
        <v>3631</v>
      </c>
      <c r="C254" s="339"/>
      <c r="D254" s="340"/>
      <c r="E254" s="341"/>
      <c r="F254" s="373">
        <v>3577880</v>
      </c>
      <c r="H254" s="336">
        <v>3577880</v>
      </c>
      <c r="J254" s="330">
        <f t="shared" si="38"/>
        <v>0</v>
      </c>
    </row>
    <row r="255" spans="1:11" ht="30">
      <c r="A255" s="339"/>
      <c r="B255" s="338" t="s">
        <v>3632</v>
      </c>
      <c r="C255" s="339"/>
      <c r="D255" s="340"/>
      <c r="E255" s="341"/>
      <c r="F255" s="373">
        <v>62339750</v>
      </c>
      <c r="H255" s="336">
        <v>62339750</v>
      </c>
      <c r="J255" s="330">
        <f t="shared" si="38"/>
        <v>0</v>
      </c>
    </row>
    <row r="256" spans="1:11" ht="15">
      <c r="A256" s="339"/>
      <c r="B256" s="338" t="s">
        <v>3633</v>
      </c>
      <c r="C256" s="339"/>
      <c r="D256" s="340"/>
      <c r="E256" s="341"/>
      <c r="F256" s="373">
        <v>42379788</v>
      </c>
      <c r="H256" s="336">
        <v>42379788</v>
      </c>
      <c r="J256" s="330">
        <f t="shared" si="38"/>
        <v>0</v>
      </c>
    </row>
    <row r="257" spans="1:10" ht="15">
      <c r="A257" s="339"/>
      <c r="B257" s="338" t="s">
        <v>3634</v>
      </c>
      <c r="C257" s="339"/>
      <c r="D257" s="340"/>
      <c r="E257" s="341"/>
      <c r="F257" s="373">
        <v>21000000</v>
      </c>
      <c r="H257" s="336">
        <v>21000000</v>
      </c>
      <c r="J257" s="330">
        <f t="shared" si="38"/>
        <v>0</v>
      </c>
    </row>
    <row r="258" spans="1:10" ht="15">
      <c r="A258" s="376"/>
      <c r="B258" s="338" t="s">
        <v>3635</v>
      </c>
      <c r="C258" s="339"/>
      <c r="D258" s="340"/>
      <c r="E258" s="341"/>
      <c r="F258" s="369">
        <f>ROUNDDOWN(SUM(F252:F257),0)</f>
        <v>8124171309</v>
      </c>
      <c r="H258" s="336">
        <v>8124171309</v>
      </c>
      <c r="J258" s="330">
        <f t="shared" si="38"/>
        <v>0</v>
      </c>
    </row>
  </sheetData>
  <mergeCells count="8">
    <mergeCell ref="B149:F149"/>
    <mergeCell ref="B165:F165"/>
    <mergeCell ref="B182:F182"/>
    <mergeCell ref="A7:F7"/>
    <mergeCell ref="B34:F34"/>
    <mergeCell ref="B53:F53"/>
    <mergeCell ref="B70:F70"/>
    <mergeCell ref="B131:F131"/>
  </mergeCells>
  <pageMargins left="0.7" right="0.7" top="0.75" bottom="0.75" header="0.3" footer="0.3"/>
  <pageSetup scale="84" orientation="portrait" horizontalDpi="360" verticalDpi="360" r:id="rId1"/>
  <rowBreaks count="4" manualBreakCount="4">
    <brk id="33" max="16383" man="1"/>
    <brk id="46" max="16383" man="1"/>
    <brk id="113" max="16383" man="1"/>
    <brk id="14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workbookViewId="0">
      <selection sqref="A1:G1"/>
    </sheetView>
  </sheetViews>
  <sheetFormatPr baseColWidth="10" defaultColWidth="8.83203125" defaultRowHeight="12.75"/>
  <cols>
    <col min="1" max="1" width="51.33203125" customWidth="1"/>
    <col min="2" max="2" width="16.1640625" customWidth="1"/>
    <col min="3" max="3" width="4" customWidth="1"/>
    <col min="4" max="4" width="10.83203125" customWidth="1"/>
    <col min="5" max="5" width="11.33203125" customWidth="1"/>
  </cols>
  <sheetData>
    <row r="1" spans="1:4" ht="21.95" customHeight="1">
      <c r="A1" s="459" t="s">
        <v>626</v>
      </c>
      <c r="B1" s="460"/>
      <c r="C1" s="460"/>
      <c r="D1" s="461"/>
    </row>
    <row r="2" spans="1:4" ht="21.2" customHeight="1">
      <c r="A2" s="65" t="s">
        <v>627</v>
      </c>
      <c r="B2" s="28"/>
      <c r="C2" s="462" t="s">
        <v>628</v>
      </c>
      <c r="D2" s="463"/>
    </row>
    <row r="3" spans="1:4" ht="12.75" customHeight="1">
      <c r="A3" s="32" t="s">
        <v>629</v>
      </c>
      <c r="B3" s="464" t="s">
        <v>630</v>
      </c>
      <c r="C3" s="466" t="s">
        <v>631</v>
      </c>
      <c r="D3" s="467"/>
    </row>
    <row r="4" spans="1:4" ht="3" customHeight="1">
      <c r="A4" s="451" t="s">
        <v>632</v>
      </c>
      <c r="B4" s="465"/>
      <c r="C4" s="449" t="s">
        <v>633</v>
      </c>
      <c r="D4" s="450"/>
    </row>
    <row r="5" spans="1:4" ht="9.75" customHeight="1">
      <c r="A5" s="451"/>
      <c r="B5" s="468"/>
      <c r="C5" s="449"/>
      <c r="D5" s="450"/>
    </row>
    <row r="6" spans="1:4" ht="12.75" customHeight="1">
      <c r="A6" s="36" t="s">
        <v>634</v>
      </c>
      <c r="B6" s="469"/>
      <c r="C6" s="447" t="s">
        <v>635</v>
      </c>
      <c r="D6" s="448"/>
    </row>
    <row r="7" spans="1:4" ht="12.75" customHeight="1">
      <c r="A7" s="36" t="s">
        <v>636</v>
      </c>
      <c r="B7" s="469"/>
      <c r="C7" s="447" t="s">
        <v>637</v>
      </c>
      <c r="D7" s="448"/>
    </row>
    <row r="8" spans="1:4" ht="12.75" customHeight="1">
      <c r="A8" s="36" t="s">
        <v>638</v>
      </c>
      <c r="B8" s="469"/>
      <c r="C8" s="447" t="s">
        <v>633</v>
      </c>
      <c r="D8" s="448"/>
    </row>
    <row r="9" spans="1:4" ht="12.75" customHeight="1">
      <c r="A9" s="67" t="s">
        <v>639</v>
      </c>
      <c r="B9" s="469"/>
      <c r="C9" s="471"/>
      <c r="D9" s="472"/>
    </row>
    <row r="10" spans="1:4" ht="12.75" customHeight="1">
      <c r="A10" s="36" t="s">
        <v>640</v>
      </c>
      <c r="B10" s="469"/>
      <c r="C10" s="449" t="s">
        <v>641</v>
      </c>
      <c r="D10" s="450"/>
    </row>
    <row r="11" spans="1:4" ht="0.95" customHeight="1">
      <c r="A11" s="451" t="s">
        <v>642</v>
      </c>
      <c r="B11" s="469"/>
      <c r="C11" s="449"/>
      <c r="D11" s="450"/>
    </row>
    <row r="12" spans="1:4" ht="12.75" customHeight="1">
      <c r="A12" s="451"/>
      <c r="B12" s="469"/>
      <c r="C12" s="457" t="s">
        <v>643</v>
      </c>
      <c r="D12" s="458"/>
    </row>
    <row r="13" spans="1:4" ht="12.75" customHeight="1">
      <c r="A13" s="36" t="s">
        <v>644</v>
      </c>
      <c r="B13" s="469"/>
      <c r="C13" s="466" t="s">
        <v>645</v>
      </c>
      <c r="D13" s="467"/>
    </row>
    <row r="14" spans="1:4" ht="12.75" customHeight="1">
      <c r="A14" s="36" t="s">
        <v>646</v>
      </c>
      <c r="B14" s="469"/>
      <c r="C14" s="447" t="s">
        <v>647</v>
      </c>
      <c r="D14" s="448"/>
    </row>
    <row r="15" spans="1:4" ht="12.75" customHeight="1">
      <c r="A15" s="36" t="s">
        <v>648</v>
      </c>
      <c r="B15" s="469"/>
      <c r="C15" s="447" t="s">
        <v>649</v>
      </c>
      <c r="D15" s="448"/>
    </row>
    <row r="16" spans="1:4" ht="12.75" customHeight="1">
      <c r="A16" s="36" t="s">
        <v>650</v>
      </c>
      <c r="B16" s="469"/>
      <c r="C16" s="447" t="s">
        <v>651</v>
      </c>
      <c r="D16" s="448"/>
    </row>
    <row r="17" spans="1:5" ht="12.75" customHeight="1">
      <c r="A17" s="36" t="s">
        <v>652</v>
      </c>
      <c r="B17" s="469"/>
      <c r="C17" s="449" t="s">
        <v>653</v>
      </c>
      <c r="D17" s="450"/>
    </row>
    <row r="18" spans="1:5" ht="2.85" customHeight="1">
      <c r="A18" s="451" t="s">
        <v>654</v>
      </c>
      <c r="B18" s="469"/>
      <c r="C18" s="449"/>
      <c r="D18" s="450"/>
    </row>
    <row r="19" spans="1:5" ht="11.85" customHeight="1">
      <c r="A19" s="451"/>
      <c r="B19" s="469"/>
      <c r="C19" s="452" t="s">
        <v>655</v>
      </c>
      <c r="D19" s="453"/>
    </row>
    <row r="20" spans="1:5" ht="0.95" customHeight="1">
      <c r="A20" s="451" t="s">
        <v>656</v>
      </c>
      <c r="B20" s="469"/>
      <c r="C20" s="454"/>
      <c r="D20" s="455"/>
    </row>
    <row r="21" spans="1:5" ht="12.75" customHeight="1">
      <c r="A21" s="456"/>
      <c r="B21" s="470"/>
      <c r="C21" s="457" t="s">
        <v>657</v>
      </c>
      <c r="D21" s="458"/>
    </row>
    <row r="22" spans="1:5" ht="22.5" customHeight="1">
      <c r="A22" s="71" t="s">
        <v>658</v>
      </c>
      <c r="B22" s="28"/>
      <c r="C22" s="441" t="s">
        <v>659</v>
      </c>
      <c r="D22" s="442"/>
    </row>
    <row r="23" spans="1:5" ht="20.85" customHeight="1">
      <c r="A23" s="72" t="s">
        <v>660</v>
      </c>
      <c r="B23" s="28"/>
      <c r="C23" s="441" t="s">
        <v>661</v>
      </c>
      <c r="D23" s="442"/>
    </row>
    <row r="24" spans="1:5" ht="15" customHeight="1">
      <c r="A24" s="443" t="s">
        <v>662</v>
      </c>
      <c r="B24" s="444"/>
      <c r="C24" s="445" t="s">
        <v>663</v>
      </c>
      <c r="D24" s="446"/>
    </row>
    <row r="25" spans="1:5" ht="17.100000000000001" customHeight="1">
      <c r="A25" s="433" t="s">
        <v>664</v>
      </c>
      <c r="B25" s="434"/>
      <c r="C25" s="435" t="s">
        <v>665</v>
      </c>
      <c r="D25" s="436"/>
    </row>
    <row r="26" spans="1:5" ht="13.5" customHeight="1">
      <c r="A26" s="433" t="s">
        <v>666</v>
      </c>
      <c r="B26" s="434"/>
      <c r="C26" s="435" t="s">
        <v>667</v>
      </c>
      <c r="D26" s="436"/>
    </row>
    <row r="27" spans="1:5" ht="13.5" customHeight="1">
      <c r="A27" s="437" t="s">
        <v>668</v>
      </c>
      <c r="B27" s="438"/>
      <c r="C27" s="439" t="s">
        <v>669</v>
      </c>
      <c r="D27" s="440"/>
    </row>
    <row r="28" spans="1:5" ht="53.1" customHeight="1"/>
    <row r="29" spans="1:5" ht="126.95" customHeight="1"/>
    <row r="30" spans="1:5" ht="12.75" customHeight="1">
      <c r="A30" s="73" t="s">
        <v>670</v>
      </c>
      <c r="B30" s="431"/>
      <c r="C30" s="431"/>
      <c r="D30" s="431"/>
      <c r="E30" s="431"/>
    </row>
    <row r="31" spans="1:5" ht="24" customHeight="1">
      <c r="A31" s="74" t="s">
        <v>671</v>
      </c>
      <c r="B31" s="429">
        <v>140.857</v>
      </c>
      <c r="C31" s="429"/>
      <c r="D31" s="430" t="s">
        <v>672</v>
      </c>
      <c r="E31" s="430"/>
    </row>
    <row r="32" spans="1:5" ht="12.75" customHeight="1">
      <c r="A32" s="49" t="s">
        <v>673</v>
      </c>
      <c r="B32" s="427">
        <v>195.453</v>
      </c>
      <c r="C32" s="427"/>
      <c r="D32" s="428" t="s">
        <v>674</v>
      </c>
      <c r="E32" s="428"/>
    </row>
    <row r="33" spans="1:5" ht="12.75" customHeight="1">
      <c r="A33" s="49" t="s">
        <v>675</v>
      </c>
      <c r="B33" s="427">
        <v>326.48399999999998</v>
      </c>
      <c r="C33" s="427"/>
      <c r="D33" s="428" t="s">
        <v>676</v>
      </c>
      <c r="E33" s="428"/>
    </row>
    <row r="34" spans="1:5" ht="12.75" customHeight="1">
      <c r="A34" s="49" t="s">
        <v>677</v>
      </c>
      <c r="B34" s="427">
        <v>228.21100000000001</v>
      </c>
      <c r="C34" s="427"/>
      <c r="D34" s="428" t="s">
        <v>678</v>
      </c>
      <c r="E34" s="428"/>
    </row>
    <row r="35" spans="1:5" ht="12.75" customHeight="1">
      <c r="A35" s="49" t="s">
        <v>679</v>
      </c>
      <c r="B35" s="427">
        <v>173.61500000000001</v>
      </c>
      <c r="C35" s="427"/>
      <c r="D35" s="428" t="s">
        <v>680</v>
      </c>
      <c r="E35" s="428"/>
    </row>
    <row r="36" spans="1:5" ht="12.75" customHeight="1">
      <c r="A36" s="49" t="s">
        <v>681</v>
      </c>
      <c r="B36" s="427">
        <v>337.40300000000002</v>
      </c>
      <c r="C36" s="427"/>
      <c r="D36" s="428" t="s">
        <v>682</v>
      </c>
      <c r="E36" s="428"/>
    </row>
    <row r="37" spans="1:5" ht="12.75" customHeight="1">
      <c r="A37" s="49" t="s">
        <v>683</v>
      </c>
      <c r="B37" s="427">
        <v>675.89800000000002</v>
      </c>
      <c r="C37" s="427"/>
      <c r="D37" s="428" t="s">
        <v>684</v>
      </c>
      <c r="E37" s="428"/>
    </row>
    <row r="38" spans="1:5" ht="12.75" customHeight="1">
      <c r="A38" s="49" t="s">
        <v>685</v>
      </c>
      <c r="B38" s="427">
        <v>140.857</v>
      </c>
      <c r="C38" s="427"/>
      <c r="D38" s="428" t="s">
        <v>686</v>
      </c>
      <c r="E38" s="428"/>
    </row>
    <row r="39" spans="1:5" ht="12.75" customHeight="1">
      <c r="A39" s="49" t="s">
        <v>687</v>
      </c>
      <c r="B39" s="427">
        <v>304.64499999999998</v>
      </c>
      <c r="C39" s="427"/>
      <c r="D39" s="428" t="s">
        <v>688</v>
      </c>
      <c r="E39" s="428"/>
    </row>
    <row r="40" spans="1:5" ht="12.75" customHeight="1">
      <c r="A40" s="49" t="s">
        <v>689</v>
      </c>
      <c r="B40" s="427">
        <v>490.27199999999999</v>
      </c>
      <c r="C40" s="427"/>
      <c r="D40" s="428" t="s">
        <v>690</v>
      </c>
      <c r="E40" s="428"/>
    </row>
    <row r="41" spans="1:5" ht="12.75" customHeight="1">
      <c r="A41" s="49" t="s">
        <v>691</v>
      </c>
      <c r="B41" s="432" t="s">
        <v>692</v>
      </c>
      <c r="C41" s="432"/>
      <c r="D41" s="428" t="s">
        <v>693</v>
      </c>
      <c r="E41" s="428"/>
    </row>
    <row r="42" spans="1:5" ht="12.75" customHeight="1">
      <c r="A42" s="49" t="s">
        <v>694</v>
      </c>
      <c r="B42" s="427">
        <v>435.67599999999999</v>
      </c>
      <c r="C42" s="427"/>
      <c r="D42" s="428" t="s">
        <v>695</v>
      </c>
      <c r="E42" s="428"/>
    </row>
    <row r="43" spans="1:5" ht="12.75" customHeight="1">
      <c r="A43" s="49" t="s">
        <v>696</v>
      </c>
      <c r="B43" s="427">
        <v>708.65599999999995</v>
      </c>
      <c r="C43" s="427"/>
      <c r="D43" s="428" t="s">
        <v>697</v>
      </c>
      <c r="E43" s="428"/>
    </row>
    <row r="44" spans="1:5" ht="20.85" customHeight="1">
      <c r="A44" s="49" t="s">
        <v>698</v>
      </c>
      <c r="B44" s="427">
        <v>381.08</v>
      </c>
      <c r="C44" s="427"/>
      <c r="D44" s="428" t="s">
        <v>699</v>
      </c>
      <c r="E44" s="428"/>
    </row>
    <row r="45" spans="1:5" ht="12.75" customHeight="1">
      <c r="A45" s="73" t="s">
        <v>700</v>
      </c>
      <c r="B45" s="431"/>
      <c r="C45" s="431"/>
      <c r="D45" s="431"/>
      <c r="E45" s="431"/>
    </row>
    <row r="46" spans="1:5" ht="24" customHeight="1">
      <c r="A46" s="74" t="s">
        <v>671</v>
      </c>
      <c r="B46" s="429">
        <v>17.606999999999999</v>
      </c>
      <c r="C46" s="429"/>
      <c r="D46" s="430" t="s">
        <v>672</v>
      </c>
      <c r="E46" s="430"/>
    </row>
    <row r="47" spans="1:5" ht="12.75" customHeight="1">
      <c r="A47" s="49" t="s">
        <v>673</v>
      </c>
      <c r="B47" s="427">
        <v>24.431999999999999</v>
      </c>
      <c r="C47" s="427"/>
      <c r="D47" s="428" t="s">
        <v>674</v>
      </c>
      <c r="E47" s="428"/>
    </row>
    <row r="48" spans="1:5" ht="12.75" customHeight="1">
      <c r="A48" s="49" t="s">
        <v>675</v>
      </c>
      <c r="B48" s="427">
        <v>40.811</v>
      </c>
      <c r="C48" s="427"/>
      <c r="D48" s="428" t="s">
        <v>676</v>
      </c>
      <c r="E48" s="428"/>
    </row>
    <row r="49" spans="1:5" ht="12.75" customHeight="1">
      <c r="A49" s="49" t="s">
        <v>677</v>
      </c>
      <c r="B49" s="427">
        <v>28.526</v>
      </c>
      <c r="C49" s="427"/>
      <c r="D49" s="428" t="s">
        <v>678</v>
      </c>
      <c r="E49" s="428"/>
    </row>
    <row r="50" spans="1:5" ht="12.75" customHeight="1">
      <c r="A50" s="49" t="s">
        <v>679</v>
      </c>
      <c r="B50" s="427">
        <v>21.702000000000002</v>
      </c>
      <c r="C50" s="427"/>
      <c r="D50" s="428" t="s">
        <v>680</v>
      </c>
      <c r="E50" s="428"/>
    </row>
    <row r="51" spans="1:5" ht="12.75" customHeight="1">
      <c r="A51" s="49" t="s">
        <v>681</v>
      </c>
      <c r="B51" s="427">
        <v>42.174999999999997</v>
      </c>
      <c r="C51" s="427"/>
      <c r="D51" s="428" t="s">
        <v>682</v>
      </c>
      <c r="E51" s="428"/>
    </row>
    <row r="52" spans="1:5" ht="12.75" customHeight="1">
      <c r="A52" s="49" t="s">
        <v>683</v>
      </c>
      <c r="B52" s="427">
        <v>84.486999999999995</v>
      </c>
      <c r="C52" s="427"/>
      <c r="D52" s="428" t="s">
        <v>684</v>
      </c>
      <c r="E52" s="428"/>
    </row>
    <row r="53" spans="1:5" ht="12.75" customHeight="1">
      <c r="A53" s="49" t="s">
        <v>685</v>
      </c>
      <c r="B53" s="427">
        <v>17.606999999999999</v>
      </c>
      <c r="C53" s="427"/>
      <c r="D53" s="428" t="s">
        <v>686</v>
      </c>
      <c r="E53" s="428"/>
    </row>
    <row r="54" spans="1:5" ht="12.75" customHeight="1">
      <c r="A54" s="49" t="s">
        <v>687</v>
      </c>
      <c r="B54" s="427">
        <v>38.081000000000003</v>
      </c>
      <c r="C54" s="427"/>
      <c r="D54" s="428" t="s">
        <v>688</v>
      </c>
      <c r="E54" s="428"/>
    </row>
    <row r="55" spans="1:5" ht="12.75" customHeight="1">
      <c r="A55" s="49" t="s">
        <v>689</v>
      </c>
      <c r="B55" s="427">
        <v>61.283999999999999</v>
      </c>
      <c r="C55" s="427"/>
      <c r="D55" s="428" t="s">
        <v>690</v>
      </c>
      <c r="E55" s="428"/>
    </row>
    <row r="56" spans="1:5" ht="12.75" customHeight="1">
      <c r="A56" s="49" t="s">
        <v>691</v>
      </c>
      <c r="B56" s="427">
        <v>144.54300000000001</v>
      </c>
      <c r="C56" s="427"/>
      <c r="D56" s="428" t="s">
        <v>693</v>
      </c>
      <c r="E56" s="428"/>
    </row>
    <row r="57" spans="1:5" ht="12.75" customHeight="1">
      <c r="A57" s="49" t="s">
        <v>694</v>
      </c>
      <c r="B57" s="427">
        <v>54.46</v>
      </c>
      <c r="C57" s="427"/>
      <c r="D57" s="428" t="s">
        <v>695</v>
      </c>
      <c r="E57" s="428"/>
    </row>
  </sheetData>
  <mergeCells count="88">
    <mergeCell ref="A1:D1"/>
    <mergeCell ref="C2:D2"/>
    <mergeCell ref="B3:B4"/>
    <mergeCell ref="C3:D3"/>
    <mergeCell ref="A4:A5"/>
    <mergeCell ref="C4:D5"/>
    <mergeCell ref="B5:B21"/>
    <mergeCell ref="C6:D6"/>
    <mergeCell ref="C7:D7"/>
    <mergeCell ref="C8:D8"/>
    <mergeCell ref="C9:D9"/>
    <mergeCell ref="C10:D11"/>
    <mergeCell ref="A11:A12"/>
    <mergeCell ref="C12:D12"/>
    <mergeCell ref="C13:D13"/>
    <mergeCell ref="C14:D14"/>
    <mergeCell ref="C15:D15"/>
    <mergeCell ref="C16:D16"/>
    <mergeCell ref="C17:D18"/>
    <mergeCell ref="A18:A19"/>
    <mergeCell ref="C19:D20"/>
    <mergeCell ref="A20:A21"/>
    <mergeCell ref="C21:D21"/>
    <mergeCell ref="C22:D22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B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</mergeCell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83203125" customWidth="1"/>
    <col min="8" max="8" width="10" customWidth="1"/>
    <col min="9" max="9" width="15.6640625" customWidth="1"/>
  </cols>
  <sheetData>
    <row r="1" spans="1:8" ht="48.6" customHeight="1">
      <c r="A1" s="754" t="s">
        <v>2415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2503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10.11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2428</v>
      </c>
      <c r="G7" s="194">
        <v>14.994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4">
        <v>8.6630000000000003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168.97499999999999</v>
      </c>
      <c r="F9" s="189" t="s">
        <v>1622</v>
      </c>
      <c r="G9" s="194">
        <v>10.138999999999999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1589</v>
      </c>
    </row>
    <row r="11" spans="1:8" ht="9.75" customHeight="1">
      <c r="A11" s="934" t="s">
        <v>1283</v>
      </c>
      <c r="B11" s="935"/>
      <c r="C11" s="935"/>
      <c r="D11" s="935"/>
      <c r="E11" s="935"/>
      <c r="F11" s="935"/>
      <c r="G11" s="935"/>
      <c r="H11" s="936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8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279">
        <v>1050</v>
      </c>
      <c r="G13" s="190" t="s">
        <v>2430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89" t="s">
        <v>1742</v>
      </c>
      <c r="G14" s="194">
        <v>106.25</v>
      </c>
      <c r="H14" s="6"/>
    </row>
    <row r="15" spans="1:8" ht="9.75" customHeight="1">
      <c r="A15" s="391"/>
      <c r="B15" s="392"/>
      <c r="C15" s="393"/>
      <c r="D15" s="6"/>
      <c r="E15" s="6"/>
      <c r="F15" s="6"/>
      <c r="G15" s="190" t="s">
        <v>1397</v>
      </c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2504</v>
      </c>
    </row>
    <row r="17" spans="1:9" ht="9.75" customHeight="1">
      <c r="A17" s="731" t="s">
        <v>1291</v>
      </c>
      <c r="B17" s="732"/>
      <c r="C17" s="732"/>
      <c r="D17" s="732"/>
      <c r="E17" s="732"/>
      <c r="F17" s="732"/>
      <c r="G17" s="732"/>
      <c r="H17" s="733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275">
        <v>2000</v>
      </c>
      <c r="E19" s="192">
        <v>84.486999999999995</v>
      </c>
      <c r="F19" s="628">
        <v>168.97499999999999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2433</v>
      </c>
    </row>
    <row r="21" spans="1:9" ht="9.75" customHeight="1">
      <c r="A21" s="731" t="s">
        <v>1299</v>
      </c>
      <c r="B21" s="732"/>
      <c r="C21" s="732"/>
      <c r="D21" s="732"/>
      <c r="E21" s="732"/>
      <c r="F21" s="732"/>
      <c r="G21" s="732"/>
      <c r="H21" s="733"/>
    </row>
    <row r="22" spans="1:9" ht="9.75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88" t="s">
        <v>1274</v>
      </c>
      <c r="H22" s="6"/>
    </row>
    <row r="23" spans="1:9" ht="9.75" customHeight="1">
      <c r="A23" s="642" t="s">
        <v>1421</v>
      </c>
      <c r="B23" s="644"/>
      <c r="C23" s="643"/>
      <c r="D23" s="189" t="s">
        <v>1422</v>
      </c>
      <c r="E23" s="189" t="s">
        <v>1879</v>
      </c>
      <c r="F23" s="226" t="s">
        <v>1491</v>
      </c>
      <c r="G23" s="190" t="s">
        <v>2505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2506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2507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36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9.6640625" customWidth="1"/>
    <col min="2" max="2" width="29.33203125" customWidth="1"/>
    <col min="3" max="5" width="9.83203125" customWidth="1"/>
    <col min="6" max="6" width="9.33203125" customWidth="1"/>
    <col min="7" max="7" width="10.33203125" customWidth="1"/>
    <col min="8" max="8" width="9.83203125" customWidth="1"/>
    <col min="9" max="9" width="18.6640625" customWidth="1"/>
  </cols>
  <sheetData>
    <row r="1" spans="1:8" ht="47.45" customHeight="1">
      <c r="A1" s="931" t="s">
        <v>2473</v>
      </c>
      <c r="B1" s="932"/>
      <c r="C1" s="932"/>
      <c r="D1" s="933"/>
      <c r="E1" s="909" t="s">
        <v>1884</v>
      </c>
      <c r="F1" s="910"/>
      <c r="G1" s="910"/>
      <c r="H1" s="911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2508</v>
      </c>
      <c r="C3" s="749"/>
      <c r="D3" s="749"/>
      <c r="E3" s="749"/>
      <c r="F3" s="750"/>
      <c r="G3" s="528" t="s">
        <v>874</v>
      </c>
      <c r="H3" s="530"/>
    </row>
    <row r="4" spans="1:8" ht="9.6" customHeight="1">
      <c r="A4" s="280">
        <v>10.119999999999999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37" t="s">
        <v>1983</v>
      </c>
      <c r="H6" s="6"/>
    </row>
    <row r="7" spans="1:8" ht="9.6" customHeight="1">
      <c r="A7" s="928" t="s">
        <v>2509</v>
      </c>
      <c r="B7" s="929"/>
      <c r="C7" s="930"/>
      <c r="D7" s="235" t="s">
        <v>2510</v>
      </c>
      <c r="E7" s="238">
        <v>71.400000000000006</v>
      </c>
      <c r="F7" s="235" t="s">
        <v>2511</v>
      </c>
      <c r="G7" s="239">
        <v>14.994</v>
      </c>
      <c r="H7" s="6"/>
    </row>
    <row r="8" spans="1:8" ht="9.6" customHeight="1">
      <c r="A8" s="788" t="s">
        <v>2512</v>
      </c>
      <c r="B8" s="789"/>
      <c r="C8" s="790"/>
      <c r="D8" s="235" t="s">
        <v>2510</v>
      </c>
      <c r="E8" s="238">
        <v>55</v>
      </c>
      <c r="F8" s="235" t="s">
        <v>2513</v>
      </c>
      <c r="G8" s="239">
        <v>8.6630000000000003</v>
      </c>
      <c r="H8" s="6"/>
    </row>
    <row r="9" spans="1:8" ht="9.6" customHeight="1">
      <c r="A9" s="788" t="s">
        <v>1984</v>
      </c>
      <c r="B9" s="789"/>
      <c r="C9" s="790"/>
      <c r="D9" s="237" t="s">
        <v>2476</v>
      </c>
      <c r="E9" s="238">
        <v>168.97499999999999</v>
      </c>
      <c r="F9" s="235" t="s">
        <v>2477</v>
      </c>
      <c r="G9" s="239">
        <v>10.138999999999999</v>
      </c>
      <c r="H9" s="6"/>
    </row>
    <row r="10" spans="1:8" ht="9.6" customHeight="1">
      <c r="A10" s="779" t="s">
        <v>1987</v>
      </c>
      <c r="B10" s="780"/>
      <c r="C10" s="780"/>
      <c r="D10" s="780"/>
      <c r="E10" s="780"/>
      <c r="F10" s="780"/>
      <c r="G10" s="781"/>
      <c r="H10" s="240" t="s">
        <v>2514</v>
      </c>
    </row>
    <row r="11" spans="1:8" ht="18.95" customHeight="1">
      <c r="A11" s="798" t="s">
        <v>1989</v>
      </c>
      <c r="B11" s="799"/>
      <c r="C11" s="799"/>
      <c r="D11" s="799"/>
      <c r="E11" s="799"/>
      <c r="F11" s="799"/>
      <c r="G11" s="799"/>
      <c r="H11" s="800"/>
    </row>
    <row r="12" spans="1:8" ht="9.6" customHeight="1">
      <c r="A12" s="785" t="s">
        <v>1979</v>
      </c>
      <c r="B12" s="786"/>
      <c r="C12" s="787"/>
      <c r="D12" s="237" t="s">
        <v>1990</v>
      </c>
      <c r="E12" s="235" t="s">
        <v>1991</v>
      </c>
      <c r="F12" s="237" t="s">
        <v>1992</v>
      </c>
      <c r="G12" s="237" t="s">
        <v>1983</v>
      </c>
      <c r="H12" s="6"/>
    </row>
    <row r="13" spans="1:8" ht="9.6" customHeight="1">
      <c r="A13" s="788" t="s">
        <v>2515</v>
      </c>
      <c r="B13" s="789"/>
      <c r="C13" s="790"/>
      <c r="D13" s="235" t="s">
        <v>2516</v>
      </c>
      <c r="E13" s="238">
        <v>957.88</v>
      </c>
      <c r="F13" s="281">
        <v>1050</v>
      </c>
      <c r="G13" s="242" t="s">
        <v>2517</v>
      </c>
      <c r="H13" s="6"/>
    </row>
    <row r="14" spans="1:8" ht="9.6" customHeight="1">
      <c r="A14" s="788" t="s">
        <v>2518</v>
      </c>
      <c r="B14" s="789"/>
      <c r="C14" s="790"/>
      <c r="D14" s="235" t="s">
        <v>2519</v>
      </c>
      <c r="E14" s="238">
        <v>42.5</v>
      </c>
      <c r="F14" s="235" t="s">
        <v>2520</v>
      </c>
      <c r="G14" s="239">
        <v>93.5</v>
      </c>
      <c r="H14" s="6"/>
    </row>
    <row r="15" spans="1:8" ht="9.6" customHeight="1">
      <c r="A15" s="391"/>
      <c r="B15" s="392"/>
      <c r="C15" s="393"/>
      <c r="D15" s="6"/>
      <c r="E15" s="6"/>
      <c r="F15" s="6"/>
      <c r="G15" s="6"/>
      <c r="H15" s="6"/>
    </row>
    <row r="16" spans="1:8" ht="9.6" customHeight="1">
      <c r="A16" s="779" t="s">
        <v>1987</v>
      </c>
      <c r="B16" s="780"/>
      <c r="C16" s="780"/>
      <c r="D16" s="780"/>
      <c r="E16" s="780"/>
      <c r="F16" s="780"/>
      <c r="G16" s="781"/>
      <c r="H16" s="240" t="s">
        <v>2521</v>
      </c>
    </row>
    <row r="17" spans="1:9" ht="18.95" customHeight="1">
      <c r="A17" s="791" t="s">
        <v>1997</v>
      </c>
      <c r="B17" s="792"/>
      <c r="C17" s="792"/>
      <c r="D17" s="792"/>
      <c r="E17" s="792"/>
      <c r="F17" s="792"/>
      <c r="G17" s="792"/>
      <c r="H17" s="793"/>
    </row>
    <row r="18" spans="1:9" ht="9.6" customHeight="1">
      <c r="A18" s="788" t="s">
        <v>1998</v>
      </c>
      <c r="B18" s="790"/>
      <c r="C18" s="237" t="s">
        <v>1990</v>
      </c>
      <c r="D18" s="236" t="s">
        <v>1992</v>
      </c>
      <c r="E18" s="235" t="s">
        <v>1999</v>
      </c>
      <c r="F18" s="788" t="s">
        <v>2000</v>
      </c>
      <c r="G18" s="790"/>
      <c r="H18" s="6"/>
    </row>
    <row r="19" spans="1:9" ht="9.6" customHeight="1">
      <c r="A19" s="737" t="s">
        <v>2423</v>
      </c>
      <c r="B19" s="738"/>
      <c r="C19" s="242" t="s">
        <v>2002</v>
      </c>
      <c r="D19" s="282">
        <v>2000</v>
      </c>
      <c r="E19" s="238">
        <v>84.486999999999995</v>
      </c>
      <c r="F19" s="796">
        <v>168.97499999999999</v>
      </c>
      <c r="G19" s="797"/>
      <c r="H19" s="6"/>
    </row>
    <row r="20" spans="1:9" ht="9.6" customHeight="1">
      <c r="A20" s="779" t="s">
        <v>1987</v>
      </c>
      <c r="B20" s="780"/>
      <c r="C20" s="780"/>
      <c r="D20" s="780"/>
      <c r="E20" s="780"/>
      <c r="F20" s="780"/>
      <c r="G20" s="781"/>
      <c r="H20" s="240" t="s">
        <v>2522</v>
      </c>
    </row>
    <row r="21" spans="1:9" ht="9.6" customHeight="1">
      <c r="A21" s="782" t="s">
        <v>2005</v>
      </c>
      <c r="B21" s="783"/>
      <c r="C21" s="783"/>
      <c r="D21" s="783"/>
      <c r="E21" s="783"/>
      <c r="F21" s="783"/>
      <c r="G21" s="783"/>
      <c r="H21" s="784"/>
    </row>
    <row r="22" spans="1:9" ht="9.6" customHeight="1">
      <c r="A22" s="785" t="s">
        <v>1979</v>
      </c>
      <c r="B22" s="786"/>
      <c r="C22" s="787"/>
      <c r="D22" s="237" t="s">
        <v>1990</v>
      </c>
      <c r="E22" s="235" t="s">
        <v>1991</v>
      </c>
      <c r="F22" s="237" t="s">
        <v>1992</v>
      </c>
      <c r="G22" s="237" t="s">
        <v>1983</v>
      </c>
      <c r="H22" s="6"/>
    </row>
    <row r="23" spans="1:9" ht="9.6" customHeight="1">
      <c r="A23" s="788" t="s">
        <v>2489</v>
      </c>
      <c r="B23" s="789"/>
      <c r="C23" s="790"/>
      <c r="D23" s="235" t="s">
        <v>2007</v>
      </c>
      <c r="E23" s="235" t="s">
        <v>2490</v>
      </c>
      <c r="F23" s="245" t="s">
        <v>2523</v>
      </c>
      <c r="G23" s="242" t="s">
        <v>2524</v>
      </c>
      <c r="H23" s="6"/>
    </row>
    <row r="24" spans="1:9" ht="9.6" customHeight="1">
      <c r="A24" s="779" t="s">
        <v>1987</v>
      </c>
      <c r="B24" s="780"/>
      <c r="C24" s="780"/>
      <c r="D24" s="780"/>
      <c r="E24" s="780"/>
      <c r="F24" s="780"/>
      <c r="G24" s="781"/>
      <c r="H24" s="240" t="s">
        <v>2525</v>
      </c>
    </row>
    <row r="25" spans="1:9" ht="9.6" customHeight="1">
      <c r="A25" s="471"/>
      <c r="B25" s="431"/>
      <c r="C25" s="431"/>
      <c r="D25" s="431"/>
      <c r="E25" s="431"/>
      <c r="F25" s="431"/>
      <c r="G25" s="431"/>
      <c r="H25" s="472"/>
    </row>
    <row r="26" spans="1:9" ht="9.9499999999999993" customHeight="1">
      <c r="A26" s="937" t="s">
        <v>2494</v>
      </c>
      <c r="B26" s="938"/>
      <c r="C26" s="938"/>
      <c r="D26" s="938"/>
      <c r="E26" s="938"/>
      <c r="F26" s="938"/>
      <c r="G26" s="939"/>
      <c r="H26" s="240" t="s">
        <v>2526</v>
      </c>
    </row>
    <row r="27" spans="1:9" ht="8.25" customHeight="1">
      <c r="A27" s="778" t="s">
        <v>2014</v>
      </c>
      <c r="B27" s="778"/>
      <c r="C27" s="778"/>
      <c r="D27" s="778"/>
      <c r="E27" s="778"/>
      <c r="F27" s="778"/>
      <c r="G27" s="778"/>
      <c r="H27" s="778"/>
      <c r="I27" s="778"/>
    </row>
    <row r="28" spans="1:9" ht="0.95" customHeight="1"/>
    <row r="29" spans="1:9" ht="35.1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83203125" customWidth="1"/>
    <col min="8" max="8" width="10" customWidth="1"/>
    <col min="9" max="9" width="15.6640625" customWidth="1"/>
  </cols>
  <sheetData>
    <row r="1" spans="1:8" ht="48.6" customHeight="1">
      <c r="A1" s="754" t="s">
        <v>2415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2527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10.130000000000001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2453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2528</v>
      </c>
      <c r="G7" s="194">
        <v>53.55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2529</v>
      </c>
      <c r="G8" s="194">
        <v>30.937999999999999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232.34</v>
      </c>
      <c r="F9" s="189" t="s">
        <v>1622</v>
      </c>
      <c r="G9" s="194">
        <v>13.94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2530</v>
      </c>
    </row>
    <row r="11" spans="1:8" ht="9.75" customHeight="1">
      <c r="A11" s="934" t="s">
        <v>1283</v>
      </c>
      <c r="B11" s="935"/>
      <c r="C11" s="935"/>
      <c r="D11" s="935"/>
      <c r="E11" s="935"/>
      <c r="F11" s="935"/>
      <c r="G11" s="935"/>
      <c r="H11" s="936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8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279">
        <v>1050</v>
      </c>
      <c r="G13" s="190" t="s">
        <v>2430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89" t="s">
        <v>2531</v>
      </c>
      <c r="G14" s="194">
        <v>159.375</v>
      </c>
      <c r="H14" s="6"/>
    </row>
    <row r="15" spans="1:8" ht="9.75" customHeight="1">
      <c r="A15" s="391"/>
      <c r="B15" s="392"/>
      <c r="C15" s="393"/>
      <c r="D15" s="6"/>
      <c r="E15" s="6"/>
      <c r="F15" s="6"/>
      <c r="G15" s="6"/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2532</v>
      </c>
    </row>
    <row r="17" spans="1:9" ht="9.75" customHeight="1">
      <c r="A17" s="731" t="s">
        <v>1291</v>
      </c>
      <c r="B17" s="732"/>
      <c r="C17" s="732"/>
      <c r="D17" s="732"/>
      <c r="E17" s="732"/>
      <c r="F17" s="732"/>
      <c r="G17" s="732"/>
      <c r="H17" s="733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275">
        <v>2750</v>
      </c>
      <c r="E19" s="192">
        <v>84.486999999999995</v>
      </c>
      <c r="F19" s="628">
        <v>232.34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2459</v>
      </c>
    </row>
    <row r="21" spans="1:9" ht="9.75" customHeight="1">
      <c r="A21" s="731" t="s">
        <v>1299</v>
      </c>
      <c r="B21" s="732"/>
      <c r="C21" s="732"/>
      <c r="D21" s="732"/>
      <c r="E21" s="732"/>
      <c r="F21" s="732"/>
      <c r="G21" s="732"/>
      <c r="H21" s="733"/>
    </row>
    <row r="22" spans="1:9" ht="9.75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88" t="s">
        <v>1274</v>
      </c>
      <c r="H22" s="6"/>
    </row>
    <row r="23" spans="1:9" ht="9.75" customHeight="1">
      <c r="A23" s="642" t="s">
        <v>1421</v>
      </c>
      <c r="B23" s="644"/>
      <c r="C23" s="643"/>
      <c r="D23" s="189" t="s">
        <v>1422</v>
      </c>
      <c r="E23" s="189" t="s">
        <v>1879</v>
      </c>
      <c r="F23" s="226" t="s">
        <v>2242</v>
      </c>
      <c r="G23" s="190" t="s">
        <v>2265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2455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2533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36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2.33203125" customWidth="1"/>
    <col min="8" max="8" width="12" customWidth="1"/>
    <col min="9" max="9" width="11.83203125" customWidth="1"/>
  </cols>
  <sheetData>
    <row r="1" spans="1:8" ht="48.6" customHeight="1">
      <c r="A1" s="754" t="s">
        <v>2415</v>
      </c>
      <c r="B1" s="755"/>
      <c r="C1" s="755"/>
      <c r="D1" s="756"/>
      <c r="E1" s="912" t="s">
        <v>1884</v>
      </c>
      <c r="F1" s="913"/>
      <c r="G1" s="913"/>
      <c r="H1" s="914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2534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10.14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2428</v>
      </c>
      <c r="G7" s="194">
        <v>14.994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4">
        <v>8.6630000000000003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168.97499999999999</v>
      </c>
      <c r="F9" s="189" t="s">
        <v>1622</v>
      </c>
      <c r="G9" s="194">
        <v>10.138999999999999</v>
      </c>
      <c r="H9" s="6"/>
    </row>
    <row r="10" spans="1:8" ht="9.75" customHeight="1">
      <c r="A10" s="940" t="s">
        <v>1281</v>
      </c>
      <c r="B10" s="941"/>
      <c r="C10" s="941"/>
      <c r="D10" s="941"/>
      <c r="E10" s="941"/>
      <c r="F10" s="941"/>
      <c r="G10" s="942"/>
      <c r="H10" s="195" t="s">
        <v>1589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8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279">
        <v>1050</v>
      </c>
      <c r="G13" s="190" t="s">
        <v>2535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89" t="s">
        <v>1742</v>
      </c>
      <c r="G14" s="194">
        <v>106.25</v>
      </c>
      <c r="H14" s="6"/>
    </row>
    <row r="15" spans="1:8" ht="9.75" customHeight="1">
      <c r="A15" s="940" t="s">
        <v>1281</v>
      </c>
      <c r="B15" s="941"/>
      <c r="C15" s="941"/>
      <c r="D15" s="941"/>
      <c r="E15" s="941"/>
      <c r="F15" s="941"/>
      <c r="G15" s="942"/>
      <c r="H15" s="195" t="s">
        <v>2504</v>
      </c>
    </row>
    <row r="16" spans="1:8" ht="19.5" customHeight="1">
      <c r="A16" s="734" t="s">
        <v>1291</v>
      </c>
      <c r="B16" s="735"/>
      <c r="C16" s="735"/>
      <c r="D16" s="735"/>
      <c r="E16" s="735"/>
      <c r="F16" s="735"/>
      <c r="G16" s="735"/>
      <c r="H16" s="736"/>
    </row>
    <row r="17" spans="1:9" ht="9.75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9.75" customHeight="1">
      <c r="A18" s="737" t="s">
        <v>2423</v>
      </c>
      <c r="B18" s="738"/>
      <c r="C18" s="190" t="s">
        <v>1296</v>
      </c>
      <c r="D18" s="275">
        <v>2000</v>
      </c>
      <c r="E18" s="192">
        <v>84.486999999999995</v>
      </c>
      <c r="F18" s="628">
        <v>168.97499999999999</v>
      </c>
      <c r="G18" s="629"/>
      <c r="H18" s="6"/>
    </row>
    <row r="19" spans="1:9" ht="9.75" customHeight="1">
      <c r="A19" s="940" t="s">
        <v>1281</v>
      </c>
      <c r="B19" s="941"/>
      <c r="C19" s="941"/>
      <c r="D19" s="941"/>
      <c r="E19" s="941"/>
      <c r="F19" s="941"/>
      <c r="G19" s="942"/>
      <c r="H19" s="195" t="s">
        <v>2433</v>
      </c>
    </row>
    <row r="20" spans="1:9" ht="9.75" customHeight="1">
      <c r="A20" s="731" t="s">
        <v>1299</v>
      </c>
      <c r="B20" s="732"/>
      <c r="C20" s="732"/>
      <c r="D20" s="732"/>
      <c r="E20" s="732"/>
      <c r="F20" s="732"/>
      <c r="G20" s="732"/>
      <c r="H20" s="733"/>
    </row>
    <row r="21" spans="1:9" ht="9.7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88" t="s">
        <v>1274</v>
      </c>
      <c r="H21" s="6"/>
    </row>
    <row r="22" spans="1:9" ht="9.75" customHeight="1">
      <c r="A22" s="642" t="s">
        <v>1421</v>
      </c>
      <c r="B22" s="644"/>
      <c r="C22" s="643"/>
      <c r="D22" s="189" t="s">
        <v>1422</v>
      </c>
      <c r="E22" s="189" t="s">
        <v>1879</v>
      </c>
      <c r="F22" s="226" t="s">
        <v>1491</v>
      </c>
      <c r="G22" s="190" t="s">
        <v>2505</v>
      </c>
      <c r="H22" s="6"/>
    </row>
    <row r="23" spans="1:9" ht="9.75" customHeight="1">
      <c r="A23" s="940" t="s">
        <v>1281</v>
      </c>
      <c r="B23" s="941"/>
      <c r="C23" s="941"/>
      <c r="D23" s="941"/>
      <c r="E23" s="941"/>
      <c r="F23" s="941"/>
      <c r="G23" s="942"/>
      <c r="H23" s="195" t="s">
        <v>2506</v>
      </c>
    </row>
    <row r="24" spans="1:9" ht="9.75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0.35" customHeight="1">
      <c r="A25" s="725" t="s">
        <v>1303</v>
      </c>
      <c r="B25" s="726"/>
      <c r="C25" s="726"/>
      <c r="D25" s="726"/>
      <c r="E25" s="726"/>
      <c r="F25" s="726"/>
      <c r="G25" s="727"/>
      <c r="H25" s="195" t="s">
        <v>2507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0.95" customHeight="1"/>
    <row r="28" spans="1:9" ht="36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0:H20"/>
    <mergeCell ref="A21:C21"/>
    <mergeCell ref="A22:C22"/>
    <mergeCell ref="A23:G23"/>
    <mergeCell ref="A24:H24"/>
    <mergeCell ref="A25:G25"/>
    <mergeCell ref="A26:I26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2.33203125" customWidth="1"/>
    <col min="8" max="8" width="12" customWidth="1"/>
    <col min="9" max="9" width="11.83203125" customWidth="1"/>
  </cols>
  <sheetData>
    <row r="1" spans="1:8" ht="48.6" customHeight="1">
      <c r="A1" s="754" t="s">
        <v>2415</v>
      </c>
      <c r="B1" s="755"/>
      <c r="C1" s="755"/>
      <c r="D1" s="756"/>
      <c r="E1" s="912" t="s">
        <v>1884</v>
      </c>
      <c r="F1" s="913"/>
      <c r="G1" s="913"/>
      <c r="H1" s="914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2536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10.15</v>
      </c>
      <c r="B4" s="748" t="s">
        <v>1886</v>
      </c>
      <c r="C4" s="749"/>
      <c r="D4" s="749"/>
      <c r="E4" s="749"/>
      <c r="F4" s="750"/>
      <c r="G4" s="528" t="s">
        <v>2417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1845</v>
      </c>
      <c r="G7" s="194">
        <v>2.9990000000000001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1545</v>
      </c>
      <c r="G8" s="194">
        <v>1.7330000000000001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43.933</v>
      </c>
      <c r="F9" s="189" t="s">
        <v>1622</v>
      </c>
      <c r="G9" s="194">
        <v>2.6360000000000001</v>
      </c>
      <c r="H9" s="6"/>
    </row>
    <row r="10" spans="1:8" ht="9.75" customHeight="1">
      <c r="A10" s="940" t="s">
        <v>1281</v>
      </c>
      <c r="B10" s="941"/>
      <c r="C10" s="941"/>
      <c r="D10" s="941"/>
      <c r="E10" s="941"/>
      <c r="F10" s="941"/>
      <c r="G10" s="942"/>
      <c r="H10" s="195" t="s">
        <v>2537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8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96" t="s">
        <v>2538</v>
      </c>
      <c r="G13" s="190" t="s">
        <v>2539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89" t="s">
        <v>1635</v>
      </c>
      <c r="G14" s="194">
        <v>63.75</v>
      </c>
      <c r="H14" s="6"/>
    </row>
    <row r="15" spans="1:8" ht="9.75" customHeight="1">
      <c r="A15" s="940" t="s">
        <v>1281</v>
      </c>
      <c r="B15" s="941"/>
      <c r="C15" s="941"/>
      <c r="D15" s="941"/>
      <c r="E15" s="941"/>
      <c r="F15" s="941"/>
      <c r="G15" s="942"/>
      <c r="H15" s="195" t="s">
        <v>2540</v>
      </c>
    </row>
    <row r="16" spans="1:8" ht="19.5" customHeight="1">
      <c r="A16" s="734" t="s">
        <v>1291</v>
      </c>
      <c r="B16" s="735"/>
      <c r="C16" s="735"/>
      <c r="D16" s="735"/>
      <c r="E16" s="735"/>
      <c r="F16" s="735"/>
      <c r="G16" s="735"/>
      <c r="H16" s="736"/>
    </row>
    <row r="17" spans="1:9" ht="9.75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9.75" customHeight="1">
      <c r="A18" s="737" t="s">
        <v>2423</v>
      </c>
      <c r="B18" s="738"/>
      <c r="C18" s="190" t="s">
        <v>1296</v>
      </c>
      <c r="D18" s="226" t="s">
        <v>2541</v>
      </c>
      <c r="E18" s="192">
        <v>84.486999999999995</v>
      </c>
      <c r="F18" s="628">
        <v>43.933</v>
      </c>
      <c r="G18" s="629"/>
      <c r="H18" s="6"/>
    </row>
    <row r="19" spans="1:9" ht="9.75" customHeight="1">
      <c r="A19" s="940" t="s">
        <v>1281</v>
      </c>
      <c r="B19" s="941"/>
      <c r="C19" s="941"/>
      <c r="D19" s="941"/>
      <c r="E19" s="941"/>
      <c r="F19" s="941"/>
      <c r="G19" s="942"/>
      <c r="H19" s="195" t="s">
        <v>2542</v>
      </c>
    </row>
    <row r="20" spans="1:9" ht="9.75" customHeight="1">
      <c r="A20" s="731" t="s">
        <v>1299</v>
      </c>
      <c r="B20" s="732"/>
      <c r="C20" s="732"/>
      <c r="D20" s="732"/>
      <c r="E20" s="732"/>
      <c r="F20" s="732"/>
      <c r="G20" s="732"/>
      <c r="H20" s="733"/>
    </row>
    <row r="21" spans="1:9" ht="9.7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88" t="s">
        <v>1274</v>
      </c>
      <c r="H21" s="6"/>
    </row>
    <row r="22" spans="1:9" ht="9.75" customHeight="1">
      <c r="A22" s="642" t="s">
        <v>1421</v>
      </c>
      <c r="B22" s="644"/>
      <c r="C22" s="643"/>
      <c r="D22" s="189" t="s">
        <v>1422</v>
      </c>
      <c r="E22" s="189" t="s">
        <v>1879</v>
      </c>
      <c r="F22" s="226" t="s">
        <v>1617</v>
      </c>
      <c r="G22" s="190" t="s">
        <v>2434</v>
      </c>
      <c r="H22" s="6"/>
    </row>
    <row r="23" spans="1:9" ht="9.75" customHeight="1">
      <c r="A23" s="940" t="s">
        <v>1281</v>
      </c>
      <c r="B23" s="941"/>
      <c r="C23" s="941"/>
      <c r="D23" s="941"/>
      <c r="E23" s="941"/>
      <c r="F23" s="941"/>
      <c r="G23" s="942"/>
      <c r="H23" s="195" t="s">
        <v>1932</v>
      </c>
    </row>
    <row r="24" spans="1:9" ht="9.75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0.35" customHeight="1">
      <c r="A25" s="725" t="s">
        <v>1303</v>
      </c>
      <c r="B25" s="726"/>
      <c r="C25" s="726"/>
      <c r="D25" s="726"/>
      <c r="E25" s="726"/>
      <c r="F25" s="726"/>
      <c r="G25" s="727"/>
      <c r="H25" s="195" t="s">
        <v>2543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0.95" customHeight="1"/>
    <row r="28" spans="1:9" ht="36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0:H20"/>
    <mergeCell ref="A21:C21"/>
    <mergeCell ref="A22:C22"/>
    <mergeCell ref="A23:G23"/>
    <mergeCell ref="A24:H24"/>
    <mergeCell ref="A25:G25"/>
    <mergeCell ref="A26:I26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2.33203125" customWidth="1"/>
    <col min="8" max="8" width="12" customWidth="1"/>
    <col min="9" max="9" width="2.83203125" customWidth="1"/>
  </cols>
  <sheetData>
    <row r="1" spans="1:8" ht="48.6" customHeight="1">
      <c r="A1" s="931" t="s">
        <v>1971</v>
      </c>
      <c r="B1" s="932"/>
      <c r="C1" s="932"/>
      <c r="D1" s="933"/>
      <c r="E1" s="912" t="s">
        <v>1884</v>
      </c>
      <c r="F1" s="913"/>
      <c r="G1" s="913"/>
      <c r="H1" s="914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20.100000000000001" customHeight="1">
      <c r="A3" s="230" t="s">
        <v>1973</v>
      </c>
      <c r="B3" s="748" t="s">
        <v>2544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80">
        <v>10.18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75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37" t="s">
        <v>1983</v>
      </c>
      <c r="H6" s="6"/>
    </row>
    <row r="7" spans="1:8" ht="9.75" customHeight="1">
      <c r="A7" s="788" t="s">
        <v>2546</v>
      </c>
      <c r="B7" s="789"/>
      <c r="C7" s="790"/>
      <c r="D7" s="235" t="s">
        <v>2510</v>
      </c>
      <c r="E7" s="238">
        <v>96</v>
      </c>
      <c r="F7" s="235" t="s">
        <v>2547</v>
      </c>
      <c r="G7" s="277">
        <v>960</v>
      </c>
      <c r="H7" s="6"/>
    </row>
    <row r="8" spans="1:8" ht="9.75" customHeight="1">
      <c r="A8" s="788" t="s">
        <v>1984</v>
      </c>
      <c r="B8" s="789"/>
      <c r="C8" s="790"/>
      <c r="D8" s="237" t="s">
        <v>2476</v>
      </c>
      <c r="E8" s="238">
        <v>3.5209999999999999</v>
      </c>
      <c r="F8" s="235" t="s">
        <v>2477</v>
      </c>
      <c r="G8" s="277">
        <v>211</v>
      </c>
      <c r="H8" s="6"/>
    </row>
    <row r="9" spans="1:8" ht="9.75" customHeight="1">
      <c r="A9" s="943" t="s">
        <v>1987</v>
      </c>
      <c r="B9" s="944"/>
      <c r="C9" s="944"/>
      <c r="D9" s="944"/>
      <c r="E9" s="944"/>
      <c r="F9" s="944"/>
      <c r="G9" s="945"/>
      <c r="H9" s="240" t="s">
        <v>2548</v>
      </c>
    </row>
    <row r="10" spans="1:8" ht="23.25" customHeight="1">
      <c r="A10" s="798" t="s">
        <v>1989</v>
      </c>
      <c r="B10" s="799"/>
      <c r="C10" s="799"/>
      <c r="D10" s="799"/>
      <c r="E10" s="799"/>
      <c r="F10" s="799"/>
      <c r="G10" s="799"/>
      <c r="H10" s="800"/>
    </row>
    <row r="11" spans="1:8" ht="9.75" customHeight="1">
      <c r="A11" s="785" t="s">
        <v>1979</v>
      </c>
      <c r="B11" s="786"/>
      <c r="C11" s="787"/>
      <c r="D11" s="243" t="s">
        <v>1990</v>
      </c>
      <c r="E11" s="235" t="s">
        <v>1991</v>
      </c>
      <c r="F11" s="237" t="s">
        <v>1992</v>
      </c>
      <c r="G11" s="237" t="s">
        <v>1983</v>
      </c>
      <c r="H11" s="6"/>
    </row>
    <row r="12" spans="1:8" ht="9.75" customHeight="1">
      <c r="A12" s="788" t="s">
        <v>2549</v>
      </c>
      <c r="B12" s="789"/>
      <c r="C12" s="790"/>
      <c r="D12" s="235" t="s">
        <v>2480</v>
      </c>
      <c r="E12" s="238">
        <v>5.8</v>
      </c>
      <c r="F12" s="281">
        <v>2940</v>
      </c>
      <c r="G12" s="242" t="s">
        <v>2550</v>
      </c>
      <c r="H12" s="6"/>
    </row>
    <row r="13" spans="1:8" ht="9.75" customHeight="1">
      <c r="A13" s="788" t="s">
        <v>2551</v>
      </c>
      <c r="B13" s="789"/>
      <c r="C13" s="790"/>
      <c r="D13" s="235" t="s">
        <v>2552</v>
      </c>
      <c r="E13" s="238">
        <v>10.6</v>
      </c>
      <c r="F13" s="235" t="s">
        <v>2553</v>
      </c>
      <c r="G13" s="277">
        <v>212</v>
      </c>
      <c r="H13" s="6"/>
    </row>
    <row r="14" spans="1:8" ht="9.75" customHeight="1">
      <c r="A14" s="943" t="s">
        <v>1987</v>
      </c>
      <c r="B14" s="944"/>
      <c r="C14" s="944"/>
      <c r="D14" s="944"/>
      <c r="E14" s="944"/>
      <c r="F14" s="944"/>
      <c r="G14" s="945"/>
      <c r="H14" s="240" t="s">
        <v>2554</v>
      </c>
    </row>
    <row r="15" spans="1:8" ht="23.25" customHeight="1">
      <c r="A15" s="949" t="s">
        <v>1997</v>
      </c>
      <c r="B15" s="950"/>
      <c r="C15" s="950"/>
      <c r="D15" s="950"/>
      <c r="E15" s="950"/>
      <c r="F15" s="950"/>
      <c r="G15" s="950"/>
      <c r="H15" s="951"/>
    </row>
    <row r="16" spans="1:8" ht="9.75" customHeight="1">
      <c r="A16" s="788" t="s">
        <v>1998</v>
      </c>
      <c r="B16" s="790"/>
      <c r="C16" s="243" t="s">
        <v>1990</v>
      </c>
      <c r="D16" s="236" t="s">
        <v>1992</v>
      </c>
      <c r="E16" s="235" t="s">
        <v>1999</v>
      </c>
      <c r="F16" s="788" t="s">
        <v>2000</v>
      </c>
      <c r="G16" s="790"/>
      <c r="H16" s="6"/>
    </row>
    <row r="17" spans="1:9" ht="9.75" customHeight="1">
      <c r="A17" s="737" t="s">
        <v>2486</v>
      </c>
      <c r="B17" s="738"/>
      <c r="C17" s="242" t="s">
        <v>2002</v>
      </c>
      <c r="D17" s="242" t="s">
        <v>2555</v>
      </c>
      <c r="E17" s="238">
        <v>17.606999999999999</v>
      </c>
      <c r="F17" s="796">
        <v>3.5209999999999999</v>
      </c>
      <c r="G17" s="797"/>
      <c r="H17" s="6"/>
    </row>
    <row r="18" spans="1:9" ht="9.75" customHeight="1">
      <c r="A18" s="943" t="s">
        <v>1987</v>
      </c>
      <c r="B18" s="944"/>
      <c r="C18" s="944"/>
      <c r="D18" s="944"/>
      <c r="E18" s="944"/>
      <c r="F18" s="944"/>
      <c r="G18" s="945"/>
      <c r="H18" s="240" t="s">
        <v>2556</v>
      </c>
    </row>
    <row r="19" spans="1:9" ht="9.75" customHeight="1">
      <c r="A19" s="782" t="s">
        <v>2005</v>
      </c>
      <c r="B19" s="783"/>
      <c r="C19" s="783"/>
      <c r="D19" s="783"/>
      <c r="E19" s="783"/>
      <c r="F19" s="783"/>
      <c r="G19" s="783"/>
      <c r="H19" s="784"/>
    </row>
    <row r="20" spans="1:9" ht="9.75" customHeight="1">
      <c r="A20" s="785" t="s">
        <v>1979</v>
      </c>
      <c r="B20" s="786"/>
      <c r="C20" s="787"/>
      <c r="D20" s="243" t="s">
        <v>1990</v>
      </c>
      <c r="E20" s="235" t="s">
        <v>1991</v>
      </c>
      <c r="F20" s="237" t="s">
        <v>1992</v>
      </c>
      <c r="G20" s="237" t="s">
        <v>1983</v>
      </c>
      <c r="H20" s="6"/>
    </row>
    <row r="21" spans="1:9" ht="9.75" customHeight="1">
      <c r="A21" s="788" t="s">
        <v>2489</v>
      </c>
      <c r="B21" s="789"/>
      <c r="C21" s="790"/>
      <c r="D21" s="235" t="s">
        <v>2007</v>
      </c>
      <c r="E21" s="235" t="s">
        <v>2490</v>
      </c>
      <c r="F21" s="245" t="s">
        <v>2557</v>
      </c>
      <c r="G21" s="242" t="s">
        <v>2558</v>
      </c>
      <c r="H21" s="6"/>
    </row>
    <row r="22" spans="1:9" ht="9.75" customHeight="1">
      <c r="A22" s="943" t="s">
        <v>1987</v>
      </c>
      <c r="B22" s="944"/>
      <c r="C22" s="944"/>
      <c r="D22" s="944"/>
      <c r="E22" s="944"/>
      <c r="F22" s="944"/>
      <c r="G22" s="945"/>
      <c r="H22" s="240" t="s">
        <v>2559</v>
      </c>
    </row>
    <row r="23" spans="1:9" ht="9.7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0.35" customHeight="1">
      <c r="A24" s="946" t="s">
        <v>2494</v>
      </c>
      <c r="B24" s="947"/>
      <c r="C24" s="947"/>
      <c r="D24" s="947"/>
      <c r="E24" s="947"/>
      <c r="F24" s="947"/>
      <c r="G24" s="948"/>
      <c r="H24" s="240" t="s">
        <v>2560</v>
      </c>
    </row>
    <row r="25" spans="1:9" ht="8.25" customHeight="1">
      <c r="A25" s="778" t="s">
        <v>2014</v>
      </c>
      <c r="B25" s="778"/>
      <c r="C25" s="778"/>
      <c r="D25" s="778"/>
      <c r="E25" s="778"/>
      <c r="F25" s="778"/>
      <c r="G25" s="778"/>
      <c r="H25" s="778"/>
      <c r="I25" s="778"/>
    </row>
    <row r="26" spans="1:9" ht="54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10.33203125" customWidth="1"/>
    <col min="8" max="8" width="11.83203125" customWidth="1"/>
    <col min="9" max="9" width="16" customWidth="1"/>
  </cols>
  <sheetData>
    <row r="1" spans="1:8" ht="48" customHeight="1">
      <c r="A1" s="931" t="s">
        <v>2473</v>
      </c>
      <c r="B1" s="932"/>
      <c r="C1" s="932"/>
      <c r="D1" s="933"/>
      <c r="E1" s="909" t="s">
        <v>1884</v>
      </c>
      <c r="F1" s="910"/>
      <c r="G1" s="910"/>
      <c r="H1" s="911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2561</v>
      </c>
      <c r="C3" s="749"/>
      <c r="D3" s="749"/>
      <c r="E3" s="749"/>
      <c r="F3" s="750"/>
      <c r="G3" s="528" t="s">
        <v>874</v>
      </c>
      <c r="H3" s="530"/>
    </row>
    <row r="4" spans="1:8" ht="9.6" customHeight="1">
      <c r="A4" s="280">
        <v>10.19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37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21.129000000000001</v>
      </c>
      <c r="F7" s="235" t="s">
        <v>2562</v>
      </c>
      <c r="G7" s="239">
        <v>25.355</v>
      </c>
      <c r="H7" s="6"/>
    </row>
    <row r="8" spans="1:8" ht="9.6" customHeight="1">
      <c r="A8" s="779" t="s">
        <v>1987</v>
      </c>
      <c r="B8" s="780"/>
      <c r="C8" s="780"/>
      <c r="D8" s="780"/>
      <c r="E8" s="780"/>
      <c r="F8" s="780"/>
      <c r="G8" s="781"/>
      <c r="H8" s="240" t="s">
        <v>2563</v>
      </c>
    </row>
    <row r="9" spans="1:8" ht="19.350000000000001" customHeight="1">
      <c r="A9" s="798" t="s">
        <v>1989</v>
      </c>
      <c r="B9" s="799"/>
      <c r="C9" s="799"/>
      <c r="D9" s="799"/>
      <c r="E9" s="799"/>
      <c r="F9" s="799"/>
      <c r="G9" s="799"/>
      <c r="H9" s="800"/>
    </row>
    <row r="10" spans="1:8" ht="9.6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37" t="s">
        <v>1983</v>
      </c>
      <c r="H10" s="6"/>
    </row>
    <row r="11" spans="1:8" ht="9.6" customHeight="1">
      <c r="A11" s="788" t="s">
        <v>2564</v>
      </c>
      <c r="B11" s="789"/>
      <c r="C11" s="790"/>
      <c r="D11" s="235" t="s">
        <v>2565</v>
      </c>
      <c r="E11" s="235" t="s">
        <v>2566</v>
      </c>
      <c r="F11" s="278">
        <v>1030</v>
      </c>
      <c r="G11" s="242" t="s">
        <v>2567</v>
      </c>
      <c r="H11" s="6"/>
    </row>
    <row r="12" spans="1:8" ht="9.6" customHeight="1">
      <c r="A12" s="788" t="s">
        <v>2482</v>
      </c>
      <c r="B12" s="789"/>
      <c r="C12" s="790"/>
      <c r="D12" s="235" t="s">
        <v>2480</v>
      </c>
      <c r="E12" s="235" t="s">
        <v>2568</v>
      </c>
      <c r="F12" s="242" t="s">
        <v>2569</v>
      </c>
      <c r="G12" s="242" t="s">
        <v>2570</v>
      </c>
      <c r="H12" s="6"/>
    </row>
    <row r="13" spans="1:8" ht="9.6" customHeight="1">
      <c r="A13" s="779" t="s">
        <v>1987</v>
      </c>
      <c r="B13" s="780"/>
      <c r="C13" s="780"/>
      <c r="D13" s="780"/>
      <c r="E13" s="780"/>
      <c r="F13" s="780"/>
      <c r="G13" s="781"/>
      <c r="H13" s="240" t="s">
        <v>2571</v>
      </c>
    </row>
    <row r="14" spans="1:8" ht="19.350000000000001" customHeight="1">
      <c r="A14" s="949" t="s">
        <v>1997</v>
      </c>
      <c r="B14" s="950"/>
      <c r="C14" s="950"/>
      <c r="D14" s="950"/>
      <c r="E14" s="950"/>
      <c r="F14" s="950"/>
      <c r="G14" s="950"/>
      <c r="H14" s="951"/>
    </row>
    <row r="15" spans="1:8" ht="9.6" customHeight="1">
      <c r="A15" s="788" t="s">
        <v>1998</v>
      </c>
      <c r="B15" s="790"/>
      <c r="C15" s="243" t="s">
        <v>1990</v>
      </c>
      <c r="D15" s="236" t="s">
        <v>1992</v>
      </c>
      <c r="E15" s="235" t="s">
        <v>1999</v>
      </c>
      <c r="F15" s="788" t="s">
        <v>2000</v>
      </c>
      <c r="G15" s="790"/>
      <c r="H15" s="6"/>
    </row>
    <row r="16" spans="1:8" ht="9.6" customHeight="1">
      <c r="A16" s="737" t="s">
        <v>2486</v>
      </c>
      <c r="B16" s="738"/>
      <c r="C16" s="242" t="s">
        <v>2002</v>
      </c>
      <c r="D16" s="242" t="s">
        <v>2562</v>
      </c>
      <c r="E16" s="238">
        <v>17.606999999999999</v>
      </c>
      <c r="F16" s="796">
        <v>21.129000000000001</v>
      </c>
      <c r="G16" s="797"/>
      <c r="H16" s="6"/>
    </row>
    <row r="17" spans="1:9" ht="9.6" customHeight="1">
      <c r="A17" s="779" t="s">
        <v>1987</v>
      </c>
      <c r="B17" s="780"/>
      <c r="C17" s="780"/>
      <c r="D17" s="780"/>
      <c r="E17" s="780"/>
      <c r="F17" s="780"/>
      <c r="G17" s="781"/>
      <c r="H17" s="240" t="s">
        <v>2572</v>
      </c>
    </row>
    <row r="18" spans="1:9" ht="9.6" customHeight="1">
      <c r="A18" s="782" t="s">
        <v>2005</v>
      </c>
      <c r="B18" s="783"/>
      <c r="C18" s="783"/>
      <c r="D18" s="783"/>
      <c r="E18" s="783"/>
      <c r="F18" s="783"/>
      <c r="G18" s="783"/>
      <c r="H18" s="784"/>
    </row>
    <row r="19" spans="1:9" ht="9.6" customHeight="1">
      <c r="A19" s="785" t="s">
        <v>1979</v>
      </c>
      <c r="B19" s="786"/>
      <c r="C19" s="787"/>
      <c r="D19" s="243" t="s">
        <v>1990</v>
      </c>
      <c r="E19" s="235" t="s">
        <v>1991</v>
      </c>
      <c r="F19" s="237" t="s">
        <v>1992</v>
      </c>
      <c r="G19" s="237" t="s">
        <v>1983</v>
      </c>
      <c r="H19" s="6"/>
    </row>
    <row r="20" spans="1:9" ht="9.6" customHeight="1">
      <c r="A20" s="788" t="s">
        <v>2489</v>
      </c>
      <c r="B20" s="789"/>
      <c r="C20" s="790"/>
      <c r="D20" s="235" t="s">
        <v>2007</v>
      </c>
      <c r="E20" s="235" t="s">
        <v>2490</v>
      </c>
      <c r="F20" s="242" t="s">
        <v>2573</v>
      </c>
      <c r="G20" s="242" t="s">
        <v>2574</v>
      </c>
      <c r="H20" s="6"/>
    </row>
    <row r="21" spans="1:9" ht="9.6" customHeight="1">
      <c r="A21" s="779" t="s">
        <v>1987</v>
      </c>
      <c r="B21" s="780"/>
      <c r="C21" s="780"/>
      <c r="D21" s="780"/>
      <c r="E21" s="780"/>
      <c r="F21" s="780"/>
      <c r="G21" s="781"/>
      <c r="H21" s="240" t="s">
        <v>2575</v>
      </c>
    </row>
    <row r="22" spans="1:9" ht="9.6" customHeight="1">
      <c r="A22" s="471"/>
      <c r="B22" s="431"/>
      <c r="C22" s="431"/>
      <c r="D22" s="431"/>
      <c r="E22" s="431"/>
      <c r="F22" s="431"/>
      <c r="G22" s="431"/>
      <c r="H22" s="472"/>
    </row>
    <row r="23" spans="1:9" ht="9.9499999999999993" customHeight="1">
      <c r="A23" s="937" t="s">
        <v>2494</v>
      </c>
      <c r="B23" s="938"/>
      <c r="C23" s="938"/>
      <c r="D23" s="938"/>
      <c r="E23" s="938"/>
      <c r="F23" s="938"/>
      <c r="G23" s="939"/>
      <c r="H23" s="240" t="s">
        <v>2576</v>
      </c>
    </row>
    <row r="24" spans="1:9" ht="8.25" customHeight="1">
      <c r="A24" s="778" t="s">
        <v>2014</v>
      </c>
      <c r="B24" s="778"/>
      <c r="C24" s="778"/>
      <c r="D24" s="778"/>
      <c r="E24" s="778"/>
      <c r="F24" s="778"/>
      <c r="G24" s="778"/>
      <c r="H24" s="778"/>
      <c r="I24" s="778"/>
    </row>
    <row r="25" spans="1:9" ht="0.95" customHeight="1"/>
    <row r="26" spans="1:9" ht="36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sqref="A1:G1"/>
    </sheetView>
  </sheetViews>
  <sheetFormatPr baseColWidth="10" defaultColWidth="8.83203125" defaultRowHeight="12.75"/>
  <cols>
    <col min="1" max="1" width="10.33203125" customWidth="1"/>
    <col min="2" max="2" width="31.33203125" customWidth="1"/>
    <col min="3" max="5" width="10.33203125" customWidth="1"/>
    <col min="6" max="6" width="10" customWidth="1"/>
    <col min="7" max="7" width="10.83203125" customWidth="1"/>
    <col min="8" max="8" width="13.1640625" customWidth="1"/>
    <col min="9" max="9" width="9.33203125" customWidth="1"/>
  </cols>
  <sheetData>
    <row r="1" spans="1:8" ht="51" customHeight="1">
      <c r="A1" s="754" t="s">
        <v>2415</v>
      </c>
      <c r="B1" s="755"/>
      <c r="C1" s="755"/>
      <c r="D1" s="756"/>
      <c r="E1" s="728" t="s">
        <v>1263</v>
      </c>
      <c r="F1" s="729"/>
      <c r="G1" s="729"/>
      <c r="H1" s="730"/>
    </row>
    <row r="2" spans="1:8" ht="10.35" customHeight="1">
      <c r="A2" s="391"/>
      <c r="B2" s="392"/>
      <c r="C2" s="392"/>
      <c r="D2" s="392"/>
      <c r="E2" s="392"/>
      <c r="F2" s="392"/>
      <c r="G2" s="392"/>
      <c r="H2" s="393"/>
    </row>
    <row r="3" spans="1:8" ht="10.35" customHeight="1">
      <c r="A3" s="185" t="s">
        <v>1264</v>
      </c>
      <c r="B3" s="648" t="s">
        <v>2577</v>
      </c>
      <c r="C3" s="649"/>
      <c r="D3" s="649"/>
      <c r="E3" s="649"/>
      <c r="F3" s="650"/>
      <c r="G3" s="651" t="s">
        <v>1266</v>
      </c>
      <c r="H3" s="652"/>
    </row>
    <row r="4" spans="1:8" ht="10.35" customHeight="1">
      <c r="A4" s="227">
        <v>10.199999999999999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3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3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10.35" customHeight="1">
      <c r="A7" s="642" t="s">
        <v>1389</v>
      </c>
      <c r="B7" s="644"/>
      <c r="C7" s="643"/>
      <c r="D7" s="188" t="s">
        <v>1390</v>
      </c>
      <c r="E7" s="192">
        <v>21.129000000000001</v>
      </c>
      <c r="F7" s="189" t="s">
        <v>1403</v>
      </c>
      <c r="G7" s="194">
        <v>25.355</v>
      </c>
      <c r="H7" s="6"/>
    </row>
    <row r="8" spans="1:8" ht="10.3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2578</v>
      </c>
    </row>
    <row r="9" spans="1:8" ht="10.35" customHeight="1">
      <c r="A9" s="952" t="s">
        <v>1283</v>
      </c>
      <c r="B9" s="953"/>
      <c r="C9" s="953"/>
      <c r="D9" s="953"/>
      <c r="E9" s="953"/>
      <c r="F9" s="953"/>
      <c r="G9" s="953"/>
      <c r="H9" s="954"/>
    </row>
    <row r="10" spans="1:8" ht="10.3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35" customHeight="1">
      <c r="A11" s="642" t="s">
        <v>2579</v>
      </c>
      <c r="B11" s="644"/>
      <c r="C11" s="643"/>
      <c r="D11" s="189" t="s">
        <v>1653</v>
      </c>
      <c r="E11" s="189" t="s">
        <v>2580</v>
      </c>
      <c r="F11" s="197">
        <v>1030</v>
      </c>
      <c r="G11" s="190" t="s">
        <v>2581</v>
      </c>
      <c r="H11" s="6"/>
    </row>
    <row r="12" spans="1:8" ht="10.35" customHeight="1">
      <c r="A12" s="642" t="s">
        <v>2582</v>
      </c>
      <c r="B12" s="644"/>
      <c r="C12" s="643"/>
      <c r="D12" s="189" t="s">
        <v>1512</v>
      </c>
      <c r="E12" s="189" t="s">
        <v>2583</v>
      </c>
      <c r="F12" s="190" t="s">
        <v>1612</v>
      </c>
      <c r="G12" s="190" t="s">
        <v>2584</v>
      </c>
      <c r="H12" s="6"/>
    </row>
    <row r="13" spans="1:8" ht="10.35" customHeight="1">
      <c r="A13" s="719" t="s">
        <v>1281</v>
      </c>
      <c r="B13" s="720"/>
      <c r="C13" s="720"/>
      <c r="D13" s="720"/>
      <c r="E13" s="720"/>
      <c r="F13" s="720"/>
      <c r="G13" s="721"/>
      <c r="H13" s="195" t="s">
        <v>2585</v>
      </c>
    </row>
    <row r="14" spans="1:8" ht="10.35" customHeight="1">
      <c r="A14" s="731" t="s">
        <v>1291</v>
      </c>
      <c r="B14" s="732"/>
      <c r="C14" s="732"/>
      <c r="D14" s="732"/>
      <c r="E14" s="732"/>
      <c r="F14" s="732"/>
      <c r="G14" s="732"/>
      <c r="H14" s="733"/>
    </row>
    <row r="15" spans="1:8" ht="10.3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10.35" customHeight="1">
      <c r="A16" s="626" t="s">
        <v>1295</v>
      </c>
      <c r="B16" s="627"/>
      <c r="C16" s="190" t="s">
        <v>1296</v>
      </c>
      <c r="D16" s="190" t="s">
        <v>1403</v>
      </c>
      <c r="E16" s="192">
        <v>17.606999999999999</v>
      </c>
      <c r="F16" s="628">
        <v>21.129000000000001</v>
      </c>
      <c r="G16" s="629"/>
      <c r="H16" s="6"/>
    </row>
    <row r="17" spans="1:9" ht="10.35" customHeight="1">
      <c r="A17" s="719" t="s">
        <v>1281</v>
      </c>
      <c r="B17" s="720"/>
      <c r="C17" s="720"/>
      <c r="D17" s="720"/>
      <c r="E17" s="720"/>
      <c r="F17" s="720"/>
      <c r="G17" s="721"/>
      <c r="H17" s="195" t="s">
        <v>1404</v>
      </c>
    </row>
    <row r="18" spans="1:9" ht="10.3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10.3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8" t="s">
        <v>1286</v>
      </c>
      <c r="G19" s="190" t="s">
        <v>1274</v>
      </c>
      <c r="H19" s="6"/>
    </row>
    <row r="20" spans="1:9" ht="10.35" customHeight="1">
      <c r="A20" s="642" t="s">
        <v>1421</v>
      </c>
      <c r="B20" s="644"/>
      <c r="C20" s="643"/>
      <c r="D20" s="189" t="s">
        <v>1422</v>
      </c>
      <c r="E20" s="189" t="s">
        <v>1879</v>
      </c>
      <c r="F20" s="190" t="s">
        <v>2586</v>
      </c>
      <c r="G20" s="190" t="s">
        <v>2587</v>
      </c>
      <c r="H20" s="6"/>
    </row>
    <row r="21" spans="1:9" ht="10.35" customHeight="1">
      <c r="A21" s="719" t="s">
        <v>1281</v>
      </c>
      <c r="B21" s="720"/>
      <c r="C21" s="720"/>
      <c r="D21" s="720"/>
      <c r="E21" s="720"/>
      <c r="F21" s="720"/>
      <c r="G21" s="721"/>
      <c r="H21" s="195" t="s">
        <v>2588</v>
      </c>
    </row>
    <row r="22" spans="1:9" ht="10.35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0.7" customHeight="1">
      <c r="A23" s="722" t="s">
        <v>1303</v>
      </c>
      <c r="B23" s="723"/>
      <c r="C23" s="723"/>
      <c r="D23" s="723"/>
      <c r="E23" s="723"/>
      <c r="F23" s="723"/>
      <c r="G23" s="724"/>
      <c r="H23" s="195" t="s">
        <v>2589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8.6640625" customWidth="1"/>
    <col min="8" max="8" width="9.83203125" customWidth="1"/>
    <col min="9" max="9" width="19.83203125" customWidth="1"/>
  </cols>
  <sheetData>
    <row r="1" spans="1:8" ht="48" customHeight="1">
      <c r="A1" s="931" t="s">
        <v>2473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18.2" customHeight="1">
      <c r="A3" s="230" t="s">
        <v>1973</v>
      </c>
      <c r="B3" s="748" t="s">
        <v>2590</v>
      </c>
      <c r="C3" s="749"/>
      <c r="D3" s="749"/>
      <c r="E3" s="749"/>
      <c r="F3" s="750"/>
      <c r="G3" s="904" t="s">
        <v>874</v>
      </c>
      <c r="H3" s="905"/>
    </row>
    <row r="4" spans="1:8" ht="9.6" customHeight="1">
      <c r="A4" s="233">
        <v>11.1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2591</v>
      </c>
      <c r="B7" s="789"/>
      <c r="C7" s="790"/>
      <c r="D7" s="235" t="s">
        <v>2592</v>
      </c>
      <c r="E7" s="238">
        <v>95</v>
      </c>
      <c r="F7" s="235" t="s">
        <v>2593</v>
      </c>
      <c r="G7" s="239">
        <v>95</v>
      </c>
      <c r="H7" s="6"/>
    </row>
    <row r="8" spans="1:8" ht="9.6" customHeight="1">
      <c r="A8" s="788" t="s">
        <v>1984</v>
      </c>
      <c r="B8" s="789"/>
      <c r="C8" s="790"/>
      <c r="D8" s="237" t="s">
        <v>2476</v>
      </c>
      <c r="E8" s="238">
        <v>195.453</v>
      </c>
      <c r="F8" s="235" t="s">
        <v>2477</v>
      </c>
      <c r="G8" s="239">
        <v>11.727</v>
      </c>
      <c r="H8" s="6"/>
    </row>
    <row r="9" spans="1:8" ht="9.6" customHeight="1">
      <c r="A9" s="922" t="s">
        <v>1987</v>
      </c>
      <c r="B9" s="923"/>
      <c r="C9" s="923"/>
      <c r="D9" s="923"/>
      <c r="E9" s="923"/>
      <c r="F9" s="923"/>
      <c r="G9" s="924"/>
      <c r="H9" s="240" t="s">
        <v>2594</v>
      </c>
    </row>
    <row r="10" spans="1:8" ht="19.350000000000001" customHeight="1">
      <c r="A10" s="798" t="s">
        <v>1989</v>
      </c>
      <c r="B10" s="799"/>
      <c r="C10" s="799"/>
      <c r="D10" s="799"/>
      <c r="E10" s="799"/>
      <c r="F10" s="799"/>
      <c r="G10" s="799"/>
      <c r="H10" s="800"/>
    </row>
    <row r="11" spans="1:8" ht="9.6" customHeight="1">
      <c r="A11" s="785" t="s">
        <v>1979</v>
      </c>
      <c r="B11" s="786"/>
      <c r="C11" s="787"/>
      <c r="D11" s="243" t="s">
        <v>1990</v>
      </c>
      <c r="E11" s="235" t="s">
        <v>1991</v>
      </c>
      <c r="F11" s="237" t="s">
        <v>1992</v>
      </c>
      <c r="G11" s="242" t="s">
        <v>1983</v>
      </c>
      <c r="H11" s="6"/>
    </row>
    <row r="12" spans="1:8" ht="9.6" customHeight="1">
      <c r="A12" s="788" t="s">
        <v>2595</v>
      </c>
      <c r="B12" s="789"/>
      <c r="C12" s="790"/>
      <c r="D12" s="235" t="s">
        <v>2565</v>
      </c>
      <c r="E12" s="238">
        <v>180.429</v>
      </c>
      <c r="F12" s="242" t="s">
        <v>2596</v>
      </c>
      <c r="G12" s="239">
        <v>541.28700000000003</v>
      </c>
      <c r="H12" s="6"/>
    </row>
    <row r="13" spans="1:8" ht="9.6" customHeight="1">
      <c r="A13" s="788" t="s">
        <v>2597</v>
      </c>
      <c r="B13" s="789"/>
      <c r="C13" s="790"/>
      <c r="D13" s="235" t="s">
        <v>2598</v>
      </c>
      <c r="E13" s="238">
        <v>10.9</v>
      </c>
      <c r="F13" s="242" t="s">
        <v>2599</v>
      </c>
      <c r="G13" s="239">
        <v>43.6</v>
      </c>
      <c r="H13" s="6"/>
    </row>
    <row r="14" spans="1:8" ht="9.6" customHeight="1">
      <c r="A14" s="788" t="s">
        <v>2600</v>
      </c>
      <c r="B14" s="789"/>
      <c r="C14" s="790"/>
      <c r="D14" s="235" t="s">
        <v>2565</v>
      </c>
      <c r="E14" s="238">
        <v>369.34500000000003</v>
      </c>
      <c r="F14" s="242" t="s">
        <v>2596</v>
      </c>
      <c r="G14" s="242" t="s">
        <v>2601</v>
      </c>
      <c r="H14" s="6"/>
    </row>
    <row r="15" spans="1:8" ht="9.6" customHeight="1">
      <c r="A15" s="928" t="s">
        <v>2602</v>
      </c>
      <c r="B15" s="929"/>
      <c r="C15" s="930"/>
      <c r="D15" s="235" t="s">
        <v>2565</v>
      </c>
      <c r="E15" s="238">
        <v>46.35</v>
      </c>
      <c r="F15" s="242" t="s">
        <v>2603</v>
      </c>
      <c r="G15" s="239">
        <v>46.35</v>
      </c>
      <c r="H15" s="6"/>
    </row>
    <row r="16" spans="1:8" ht="9.6" customHeight="1">
      <c r="A16" s="788" t="s">
        <v>2604</v>
      </c>
      <c r="B16" s="789"/>
      <c r="C16" s="790"/>
      <c r="D16" s="235" t="s">
        <v>2565</v>
      </c>
      <c r="E16" s="238">
        <v>5.7750000000000004</v>
      </c>
      <c r="F16" s="242" t="s">
        <v>2596</v>
      </c>
      <c r="G16" s="239">
        <v>17.324999999999999</v>
      </c>
      <c r="H16" s="6"/>
    </row>
    <row r="17" spans="1:9" ht="9.6" customHeight="1">
      <c r="A17" s="788" t="s">
        <v>2605</v>
      </c>
      <c r="B17" s="789"/>
      <c r="C17" s="790"/>
      <c r="D17" s="235" t="s">
        <v>2606</v>
      </c>
      <c r="E17" s="238">
        <v>270</v>
      </c>
      <c r="F17" s="242" t="s">
        <v>2607</v>
      </c>
      <c r="G17" s="239">
        <v>135</v>
      </c>
      <c r="H17" s="6"/>
    </row>
    <row r="18" spans="1:9" ht="9.6" customHeight="1">
      <c r="A18" s="788" t="s">
        <v>2608</v>
      </c>
      <c r="B18" s="789"/>
      <c r="C18" s="790"/>
      <c r="D18" s="235" t="s">
        <v>2606</v>
      </c>
      <c r="E18" s="238">
        <v>178.35</v>
      </c>
      <c r="F18" s="242" t="s">
        <v>2607</v>
      </c>
      <c r="G18" s="239">
        <v>89.174999999999997</v>
      </c>
      <c r="H18" s="6"/>
    </row>
    <row r="19" spans="1:9" ht="9.6" customHeight="1">
      <c r="A19" s="922" t="s">
        <v>1987</v>
      </c>
      <c r="B19" s="923"/>
      <c r="C19" s="923"/>
      <c r="D19" s="923"/>
      <c r="E19" s="923"/>
      <c r="F19" s="923"/>
      <c r="G19" s="924"/>
      <c r="H19" s="240" t="s">
        <v>2609</v>
      </c>
    </row>
    <row r="20" spans="1:9" ht="19.350000000000001" customHeight="1">
      <c r="A20" s="949" t="s">
        <v>1997</v>
      </c>
      <c r="B20" s="950"/>
      <c r="C20" s="950"/>
      <c r="D20" s="950"/>
      <c r="E20" s="950"/>
      <c r="F20" s="950"/>
      <c r="G20" s="950"/>
      <c r="H20" s="951"/>
    </row>
    <row r="21" spans="1:9" ht="9.6" customHeight="1">
      <c r="A21" s="788" t="s">
        <v>1998</v>
      </c>
      <c r="B21" s="790"/>
      <c r="C21" s="243" t="s">
        <v>1990</v>
      </c>
      <c r="D21" s="236" t="s">
        <v>1992</v>
      </c>
      <c r="E21" s="235" t="s">
        <v>1999</v>
      </c>
      <c r="F21" s="788" t="s">
        <v>2000</v>
      </c>
      <c r="G21" s="790"/>
      <c r="H21" s="6"/>
    </row>
    <row r="22" spans="1:9" ht="9.6" customHeight="1">
      <c r="A22" s="737" t="s">
        <v>1876</v>
      </c>
      <c r="B22" s="738"/>
      <c r="C22" s="242" t="s">
        <v>2002</v>
      </c>
      <c r="D22" s="242" t="s">
        <v>2610</v>
      </c>
      <c r="E22" s="238">
        <v>24.431999999999999</v>
      </c>
      <c r="F22" s="796">
        <v>195.453</v>
      </c>
      <c r="G22" s="797"/>
      <c r="H22" s="6"/>
    </row>
    <row r="23" spans="1:9" ht="9.6" customHeight="1">
      <c r="A23" s="922" t="s">
        <v>1987</v>
      </c>
      <c r="B23" s="923"/>
      <c r="C23" s="923"/>
      <c r="D23" s="923"/>
      <c r="E23" s="923"/>
      <c r="F23" s="923"/>
      <c r="G23" s="924"/>
      <c r="H23" s="240" t="s">
        <v>2611</v>
      </c>
    </row>
    <row r="24" spans="1:9" ht="9.6" customHeight="1">
      <c r="A24" s="782" t="s">
        <v>2005</v>
      </c>
      <c r="B24" s="783"/>
      <c r="C24" s="783"/>
      <c r="D24" s="783"/>
      <c r="E24" s="783"/>
      <c r="F24" s="783"/>
      <c r="G24" s="783"/>
      <c r="H24" s="784"/>
    </row>
    <row r="25" spans="1:9" ht="9.6" customHeight="1">
      <c r="A25" s="785" t="s">
        <v>1979</v>
      </c>
      <c r="B25" s="786"/>
      <c r="C25" s="787"/>
      <c r="D25" s="243" t="s">
        <v>1990</v>
      </c>
      <c r="E25" s="235" t="s">
        <v>1991</v>
      </c>
      <c r="F25" s="237" t="s">
        <v>1992</v>
      </c>
      <c r="G25" s="242" t="s">
        <v>1983</v>
      </c>
      <c r="H25" s="6"/>
    </row>
    <row r="26" spans="1:9" ht="9.6" customHeight="1">
      <c r="A26" s="788" t="s">
        <v>2489</v>
      </c>
      <c r="B26" s="789"/>
      <c r="C26" s="790"/>
      <c r="D26" s="235" t="s">
        <v>2007</v>
      </c>
      <c r="E26" s="235" t="s">
        <v>2490</v>
      </c>
      <c r="F26" s="242" t="s">
        <v>2612</v>
      </c>
      <c r="G26" s="242" t="s">
        <v>2613</v>
      </c>
      <c r="H26" s="6"/>
    </row>
    <row r="27" spans="1:9" ht="9.6" customHeight="1">
      <c r="A27" s="922" t="s">
        <v>1987</v>
      </c>
      <c r="B27" s="923"/>
      <c r="C27" s="923"/>
      <c r="D27" s="923"/>
      <c r="E27" s="923"/>
      <c r="F27" s="923"/>
      <c r="G27" s="924"/>
      <c r="H27" s="240" t="s">
        <v>2614</v>
      </c>
    </row>
    <row r="28" spans="1:9" ht="9.6" customHeight="1">
      <c r="A28" s="471"/>
      <c r="B28" s="431"/>
      <c r="C28" s="431"/>
      <c r="D28" s="431"/>
      <c r="E28" s="431"/>
      <c r="F28" s="431"/>
      <c r="G28" s="431"/>
      <c r="H28" s="472"/>
    </row>
    <row r="29" spans="1:9" ht="9.9499999999999993" customHeight="1">
      <c r="A29" s="919" t="s">
        <v>2494</v>
      </c>
      <c r="B29" s="920"/>
      <c r="C29" s="920"/>
      <c r="D29" s="920"/>
      <c r="E29" s="920"/>
      <c r="F29" s="920"/>
      <c r="G29" s="921"/>
      <c r="H29" s="240" t="s">
        <v>2615</v>
      </c>
    </row>
    <row r="30" spans="1:9" ht="8.25" customHeight="1">
      <c r="A30" s="778" t="s">
        <v>2014</v>
      </c>
      <c r="B30" s="778"/>
      <c r="C30" s="778"/>
      <c r="D30" s="778"/>
      <c r="E30" s="778"/>
      <c r="F30" s="778"/>
      <c r="G30" s="778"/>
      <c r="H30" s="778"/>
      <c r="I30" s="778"/>
    </row>
  </sheetData>
  <mergeCells count="35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G19"/>
    <mergeCell ref="A20:H20"/>
    <mergeCell ref="A21:B21"/>
    <mergeCell ref="F21:G21"/>
    <mergeCell ref="A22:B22"/>
    <mergeCell ref="F22:G22"/>
    <mergeCell ref="A23:G23"/>
    <mergeCell ref="A24:H24"/>
    <mergeCell ref="A25:C25"/>
    <mergeCell ref="A26:C26"/>
    <mergeCell ref="A27:G27"/>
    <mergeCell ref="A28:H28"/>
    <mergeCell ref="A29:G29"/>
    <mergeCell ref="A30:I30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8.6640625" customWidth="1"/>
    <col min="8" max="8" width="9.83203125" customWidth="1"/>
    <col min="9" max="9" width="19.83203125" customWidth="1"/>
  </cols>
  <sheetData>
    <row r="1" spans="1:8" ht="48" customHeight="1">
      <c r="A1" s="931" t="s">
        <v>2473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18" customHeight="1">
      <c r="A3" s="236" t="s">
        <v>1973</v>
      </c>
      <c r="B3" s="841" t="s">
        <v>2616</v>
      </c>
      <c r="C3" s="842"/>
      <c r="D3" s="842"/>
      <c r="E3" s="842"/>
      <c r="F3" s="843"/>
      <c r="G3" s="904" t="s">
        <v>874</v>
      </c>
      <c r="H3" s="905"/>
    </row>
    <row r="4" spans="1:8" ht="9.6" customHeight="1">
      <c r="A4" s="233">
        <v>11.2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2591</v>
      </c>
      <c r="B7" s="789"/>
      <c r="C7" s="790"/>
      <c r="D7" s="235" t="s">
        <v>2592</v>
      </c>
      <c r="E7" s="238">
        <v>95</v>
      </c>
      <c r="F7" s="235" t="s">
        <v>2617</v>
      </c>
      <c r="G7" s="239">
        <v>71.25</v>
      </c>
      <c r="H7" s="6"/>
    </row>
    <row r="8" spans="1:8" ht="9.6" customHeight="1">
      <c r="A8" s="788" t="s">
        <v>1984</v>
      </c>
      <c r="B8" s="789"/>
      <c r="C8" s="790"/>
      <c r="D8" s="237" t="s">
        <v>2476</v>
      </c>
      <c r="E8" s="238">
        <v>146.59</v>
      </c>
      <c r="F8" s="235" t="s">
        <v>2477</v>
      </c>
      <c r="G8" s="239">
        <v>8.7949999999999999</v>
      </c>
      <c r="H8" s="6"/>
    </row>
    <row r="9" spans="1:8" ht="9.6" customHeight="1">
      <c r="A9" s="922" t="s">
        <v>1987</v>
      </c>
      <c r="B9" s="923"/>
      <c r="C9" s="923"/>
      <c r="D9" s="923"/>
      <c r="E9" s="923"/>
      <c r="F9" s="923"/>
      <c r="G9" s="924"/>
      <c r="H9" s="240" t="s">
        <v>2618</v>
      </c>
    </row>
    <row r="10" spans="1:8" ht="19.350000000000001" customHeight="1">
      <c r="A10" s="798" t="s">
        <v>1989</v>
      </c>
      <c r="B10" s="799"/>
      <c r="C10" s="799"/>
      <c r="D10" s="799"/>
      <c r="E10" s="799"/>
      <c r="F10" s="799"/>
      <c r="G10" s="799"/>
      <c r="H10" s="800"/>
    </row>
    <row r="11" spans="1:8" ht="9.6" customHeight="1">
      <c r="A11" s="785" t="s">
        <v>1979</v>
      </c>
      <c r="B11" s="786"/>
      <c r="C11" s="787"/>
      <c r="D11" s="243" t="s">
        <v>1990</v>
      </c>
      <c r="E11" s="235" t="s">
        <v>1991</v>
      </c>
      <c r="F11" s="237" t="s">
        <v>1992</v>
      </c>
      <c r="G11" s="242" t="s">
        <v>1983</v>
      </c>
      <c r="H11" s="6"/>
    </row>
    <row r="12" spans="1:8" ht="9.6" customHeight="1">
      <c r="A12" s="788" t="s">
        <v>2595</v>
      </c>
      <c r="B12" s="789"/>
      <c r="C12" s="790"/>
      <c r="D12" s="235" t="s">
        <v>2565</v>
      </c>
      <c r="E12" s="238">
        <v>180.429</v>
      </c>
      <c r="F12" s="278">
        <v>2000</v>
      </c>
      <c r="G12" s="242" t="s">
        <v>2619</v>
      </c>
      <c r="H12" s="6"/>
    </row>
    <row r="13" spans="1:8" ht="9.6" customHeight="1">
      <c r="A13" s="788" t="s">
        <v>2597</v>
      </c>
      <c r="B13" s="789"/>
      <c r="C13" s="790"/>
      <c r="D13" s="235" t="s">
        <v>2598</v>
      </c>
      <c r="E13" s="238">
        <v>10.9</v>
      </c>
      <c r="F13" s="278">
        <v>2000</v>
      </c>
      <c r="G13" s="242" t="s">
        <v>2620</v>
      </c>
      <c r="H13" s="6"/>
    </row>
    <row r="14" spans="1:8" ht="9.6" customHeight="1">
      <c r="A14" s="788" t="s">
        <v>2600</v>
      </c>
      <c r="B14" s="789"/>
      <c r="C14" s="790"/>
      <c r="D14" s="235" t="s">
        <v>2565</v>
      </c>
      <c r="E14" s="238">
        <v>369.34500000000003</v>
      </c>
      <c r="F14" s="278">
        <v>2000</v>
      </c>
      <c r="G14" s="242" t="s">
        <v>2621</v>
      </c>
      <c r="H14" s="6"/>
    </row>
    <row r="15" spans="1:8" ht="9.6" customHeight="1">
      <c r="A15" s="928" t="s">
        <v>2602</v>
      </c>
      <c r="B15" s="929"/>
      <c r="C15" s="930"/>
      <c r="D15" s="235" t="s">
        <v>2565</v>
      </c>
      <c r="E15" s="238">
        <v>46.35</v>
      </c>
      <c r="F15" s="278">
        <v>1000</v>
      </c>
      <c r="G15" s="242" t="s">
        <v>2622</v>
      </c>
      <c r="H15" s="6"/>
    </row>
    <row r="16" spans="1:8" ht="9.6" customHeight="1">
      <c r="A16" s="788" t="s">
        <v>2604</v>
      </c>
      <c r="B16" s="789"/>
      <c r="C16" s="790"/>
      <c r="D16" s="235" t="s">
        <v>2565</v>
      </c>
      <c r="E16" s="238">
        <v>5.7750000000000004</v>
      </c>
      <c r="F16" s="278">
        <v>3000</v>
      </c>
      <c r="G16" s="242" t="s">
        <v>2623</v>
      </c>
      <c r="H16" s="6"/>
    </row>
    <row r="17" spans="1:9" ht="9.6" customHeight="1">
      <c r="A17" s="788" t="s">
        <v>2605</v>
      </c>
      <c r="B17" s="789"/>
      <c r="C17" s="790"/>
      <c r="D17" s="235" t="s">
        <v>2606</v>
      </c>
      <c r="E17" s="238">
        <v>270</v>
      </c>
      <c r="F17" s="242" t="s">
        <v>2624</v>
      </c>
      <c r="G17" s="242" t="s">
        <v>2625</v>
      </c>
      <c r="H17" s="6"/>
    </row>
    <row r="18" spans="1:9" ht="9.6" customHeight="1">
      <c r="A18" s="788" t="s">
        <v>2608</v>
      </c>
      <c r="B18" s="789"/>
      <c r="C18" s="790"/>
      <c r="D18" s="235" t="s">
        <v>2606</v>
      </c>
      <c r="E18" s="238">
        <v>178.35</v>
      </c>
      <c r="F18" s="242" t="s">
        <v>2624</v>
      </c>
      <c r="G18" s="242" t="s">
        <v>2626</v>
      </c>
      <c r="H18" s="6"/>
    </row>
    <row r="19" spans="1:9" ht="9.6" customHeight="1">
      <c r="A19" s="922" t="s">
        <v>1987</v>
      </c>
      <c r="B19" s="923"/>
      <c r="C19" s="923"/>
      <c r="D19" s="923"/>
      <c r="E19" s="923"/>
      <c r="F19" s="923"/>
      <c r="G19" s="924"/>
      <c r="H19" s="240" t="s">
        <v>2627</v>
      </c>
    </row>
    <row r="20" spans="1:9" ht="19.350000000000001" customHeight="1">
      <c r="A20" s="949" t="s">
        <v>1997</v>
      </c>
      <c r="B20" s="950"/>
      <c r="C20" s="950"/>
      <c r="D20" s="950"/>
      <c r="E20" s="950"/>
      <c r="F20" s="950"/>
      <c r="G20" s="950"/>
      <c r="H20" s="951"/>
    </row>
    <row r="21" spans="1:9" ht="9.6" customHeight="1">
      <c r="A21" s="788" t="s">
        <v>1998</v>
      </c>
      <c r="B21" s="790"/>
      <c r="C21" s="243" t="s">
        <v>1990</v>
      </c>
      <c r="D21" s="236" t="s">
        <v>1992</v>
      </c>
      <c r="E21" s="235" t="s">
        <v>1999</v>
      </c>
      <c r="F21" s="788" t="s">
        <v>2000</v>
      </c>
      <c r="G21" s="790"/>
      <c r="H21" s="6"/>
    </row>
    <row r="22" spans="1:9" ht="9.6" customHeight="1">
      <c r="A22" s="737" t="s">
        <v>1876</v>
      </c>
      <c r="B22" s="738"/>
      <c r="C22" s="242" t="s">
        <v>2002</v>
      </c>
      <c r="D22" s="242" t="s">
        <v>2628</v>
      </c>
      <c r="E22" s="238">
        <v>24.431999999999999</v>
      </c>
      <c r="F22" s="796">
        <v>146.59</v>
      </c>
      <c r="G22" s="797"/>
      <c r="H22" s="6"/>
    </row>
    <row r="23" spans="1:9" ht="9.6" customHeight="1">
      <c r="A23" s="922" t="s">
        <v>1987</v>
      </c>
      <c r="B23" s="923"/>
      <c r="C23" s="923"/>
      <c r="D23" s="923"/>
      <c r="E23" s="923"/>
      <c r="F23" s="923"/>
      <c r="G23" s="924"/>
      <c r="H23" s="240" t="s">
        <v>2629</v>
      </c>
    </row>
    <row r="24" spans="1:9" ht="9.6" customHeight="1">
      <c r="A24" s="782" t="s">
        <v>2005</v>
      </c>
      <c r="B24" s="783"/>
      <c r="C24" s="783"/>
      <c r="D24" s="783"/>
      <c r="E24" s="783"/>
      <c r="F24" s="783"/>
      <c r="G24" s="783"/>
      <c r="H24" s="784"/>
    </row>
    <row r="25" spans="1:9" ht="9.6" customHeight="1">
      <c r="A25" s="785" t="s">
        <v>1979</v>
      </c>
      <c r="B25" s="786"/>
      <c r="C25" s="787"/>
      <c r="D25" s="243" t="s">
        <v>1990</v>
      </c>
      <c r="E25" s="235" t="s">
        <v>1991</v>
      </c>
      <c r="F25" s="237" t="s">
        <v>1992</v>
      </c>
      <c r="G25" s="242" t="s">
        <v>1983</v>
      </c>
      <c r="H25" s="6"/>
    </row>
    <row r="26" spans="1:9" ht="9.6" customHeight="1">
      <c r="A26" s="788" t="s">
        <v>2489</v>
      </c>
      <c r="B26" s="789"/>
      <c r="C26" s="790"/>
      <c r="D26" s="235" t="s">
        <v>2007</v>
      </c>
      <c r="E26" s="235" t="s">
        <v>2490</v>
      </c>
      <c r="F26" s="242" t="s">
        <v>2630</v>
      </c>
      <c r="G26" s="242" t="s">
        <v>2631</v>
      </c>
      <c r="H26" s="6"/>
    </row>
    <row r="27" spans="1:9" ht="9.6" customHeight="1">
      <c r="A27" s="922" t="s">
        <v>1987</v>
      </c>
      <c r="B27" s="923"/>
      <c r="C27" s="923"/>
      <c r="D27" s="923"/>
      <c r="E27" s="923"/>
      <c r="F27" s="923"/>
      <c r="G27" s="924"/>
      <c r="H27" s="240" t="s">
        <v>2632</v>
      </c>
    </row>
    <row r="28" spans="1:9" ht="9.6" customHeight="1">
      <c r="A28" s="471"/>
      <c r="B28" s="431"/>
      <c r="C28" s="431"/>
      <c r="D28" s="431"/>
      <c r="E28" s="431"/>
      <c r="F28" s="431"/>
      <c r="G28" s="431"/>
      <c r="H28" s="472"/>
    </row>
    <row r="29" spans="1:9" ht="9.9499999999999993" customHeight="1">
      <c r="A29" s="919" t="s">
        <v>2494</v>
      </c>
      <c r="B29" s="920"/>
      <c r="C29" s="920"/>
      <c r="D29" s="920"/>
      <c r="E29" s="920"/>
      <c r="F29" s="920"/>
      <c r="G29" s="921"/>
      <c r="H29" s="240" t="s">
        <v>2633</v>
      </c>
    </row>
    <row r="30" spans="1:9" ht="8.25" customHeight="1">
      <c r="A30" s="778" t="s">
        <v>2014</v>
      </c>
      <c r="B30" s="778"/>
      <c r="C30" s="778"/>
      <c r="D30" s="778"/>
      <c r="E30" s="778"/>
      <c r="F30" s="778"/>
      <c r="G30" s="778"/>
      <c r="H30" s="778"/>
      <c r="I30" s="778"/>
    </row>
    <row r="31" spans="1:9" ht="0.95" customHeight="1"/>
    <row r="32" spans="1:9" ht="36" customHeight="1"/>
  </sheetData>
  <mergeCells count="35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G19"/>
    <mergeCell ref="A20:H20"/>
    <mergeCell ref="A21:B21"/>
    <mergeCell ref="F21:G21"/>
    <mergeCell ref="A22:B22"/>
    <mergeCell ref="F22:G22"/>
    <mergeCell ref="A23:G23"/>
    <mergeCell ref="A24:H24"/>
    <mergeCell ref="A25:C25"/>
    <mergeCell ref="A26:C26"/>
    <mergeCell ref="A27:G27"/>
    <mergeCell ref="A28:H28"/>
    <mergeCell ref="A29:G29"/>
    <mergeCell ref="A30:I3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workbookViewId="0">
      <selection sqref="A1:G1"/>
    </sheetView>
  </sheetViews>
  <sheetFormatPr baseColWidth="10" defaultColWidth="8.83203125" defaultRowHeight="12.75"/>
  <cols>
    <col min="1" max="1" width="81.6640625" customWidth="1"/>
    <col min="2" max="2" width="20.83203125" customWidth="1"/>
    <col min="3" max="3" width="22.33203125" customWidth="1"/>
  </cols>
  <sheetData>
    <row r="1" spans="1:3" ht="12.75" customHeight="1">
      <c r="A1" s="76" t="s">
        <v>696</v>
      </c>
      <c r="B1" s="75" t="s">
        <v>701</v>
      </c>
      <c r="C1" s="75" t="s">
        <v>697</v>
      </c>
    </row>
    <row r="2" spans="1:3" ht="12.75" customHeight="1">
      <c r="A2" s="76" t="s">
        <v>698</v>
      </c>
      <c r="B2" s="75" t="s">
        <v>702</v>
      </c>
      <c r="C2" s="75" t="s">
        <v>699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sqref="A1:G1"/>
    </sheetView>
  </sheetViews>
  <sheetFormatPr baseColWidth="10" defaultColWidth="8.83203125" defaultRowHeight="12.75"/>
  <cols>
    <col min="1" max="1" width="10.16406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8.33203125" customWidth="1"/>
    <col min="8" max="8" width="10" customWidth="1"/>
    <col min="9" max="9" width="19.33203125" customWidth="1"/>
  </cols>
  <sheetData>
    <row r="1" spans="1:8" ht="48" customHeight="1">
      <c r="A1" s="931" t="s">
        <v>2473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17.850000000000001" customHeight="1">
      <c r="A3" s="230" t="s">
        <v>1973</v>
      </c>
      <c r="B3" s="748" t="s">
        <v>2634</v>
      </c>
      <c r="C3" s="749"/>
      <c r="D3" s="749"/>
      <c r="E3" s="749"/>
      <c r="F3" s="750"/>
      <c r="G3" s="904" t="s">
        <v>874</v>
      </c>
      <c r="H3" s="905"/>
    </row>
    <row r="4" spans="1:8" ht="9.6" customHeight="1">
      <c r="A4" s="233">
        <v>11.3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7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2591</v>
      </c>
      <c r="B7" s="789"/>
      <c r="C7" s="790"/>
      <c r="D7" s="6"/>
      <c r="E7" s="239">
        <v>95</v>
      </c>
      <c r="F7" s="235" t="s">
        <v>2635</v>
      </c>
      <c r="G7" s="239">
        <v>142.5</v>
      </c>
      <c r="H7" s="6"/>
    </row>
    <row r="8" spans="1:8" ht="9.6" customHeight="1">
      <c r="A8" s="788" t="s">
        <v>1984</v>
      </c>
      <c r="B8" s="789"/>
      <c r="C8" s="790"/>
      <c r="D8" s="237" t="s">
        <v>2476</v>
      </c>
      <c r="E8" s="239">
        <v>293.18</v>
      </c>
      <c r="F8" s="235" t="s">
        <v>1986</v>
      </c>
      <c r="G8" s="239">
        <v>14.659000000000001</v>
      </c>
      <c r="H8" s="6"/>
    </row>
    <row r="9" spans="1:8" ht="9.6" customHeight="1">
      <c r="A9" s="922" t="s">
        <v>1987</v>
      </c>
      <c r="B9" s="923"/>
      <c r="C9" s="923"/>
      <c r="D9" s="923"/>
      <c r="E9" s="923"/>
      <c r="F9" s="923"/>
      <c r="G9" s="924"/>
      <c r="H9" s="240" t="s">
        <v>2636</v>
      </c>
    </row>
    <row r="10" spans="1:8" ht="19.350000000000001" customHeight="1">
      <c r="A10" s="798" t="s">
        <v>1989</v>
      </c>
      <c r="B10" s="799"/>
      <c r="C10" s="799"/>
      <c r="D10" s="799"/>
      <c r="E10" s="799"/>
      <c r="F10" s="799"/>
      <c r="G10" s="799"/>
      <c r="H10" s="800"/>
    </row>
    <row r="11" spans="1:8" ht="9.6" customHeight="1">
      <c r="A11" s="785" t="s">
        <v>1979</v>
      </c>
      <c r="B11" s="786"/>
      <c r="C11" s="787"/>
      <c r="D11" s="243" t="s">
        <v>1990</v>
      </c>
      <c r="E11" s="242" t="s">
        <v>1991</v>
      </c>
      <c r="F11" s="237" t="s">
        <v>1992</v>
      </c>
      <c r="G11" s="242" t="s">
        <v>1983</v>
      </c>
      <c r="H11" s="6"/>
    </row>
    <row r="12" spans="1:8" ht="9.6" customHeight="1">
      <c r="A12" s="955" t="s">
        <v>2595</v>
      </c>
      <c r="B12" s="956"/>
      <c r="C12" s="957"/>
      <c r="D12" s="235" t="s">
        <v>2565</v>
      </c>
      <c r="E12" s="242" t="s">
        <v>2637</v>
      </c>
      <c r="F12" s="242" t="s">
        <v>2599</v>
      </c>
      <c r="G12" s="242" t="s">
        <v>2638</v>
      </c>
      <c r="H12" s="6"/>
    </row>
    <row r="13" spans="1:8" ht="9.6" customHeight="1">
      <c r="A13" s="955" t="s">
        <v>2597</v>
      </c>
      <c r="B13" s="956"/>
      <c r="C13" s="957"/>
      <c r="D13" s="235" t="s">
        <v>2598</v>
      </c>
      <c r="E13" s="239">
        <v>10.9</v>
      </c>
      <c r="F13" s="242" t="s">
        <v>2599</v>
      </c>
      <c r="G13" s="242" t="s">
        <v>2639</v>
      </c>
      <c r="H13" s="6"/>
    </row>
    <row r="14" spans="1:8" ht="9.6" customHeight="1">
      <c r="A14" s="955" t="s">
        <v>2600</v>
      </c>
      <c r="B14" s="956"/>
      <c r="C14" s="957"/>
      <c r="D14" s="235" t="s">
        <v>2565</v>
      </c>
      <c r="E14" s="242" t="s">
        <v>2640</v>
      </c>
      <c r="F14" s="242" t="s">
        <v>2596</v>
      </c>
      <c r="G14" s="242" t="s">
        <v>2641</v>
      </c>
      <c r="H14" s="6"/>
    </row>
    <row r="15" spans="1:8" ht="9.6" customHeight="1">
      <c r="A15" s="955" t="s">
        <v>2602</v>
      </c>
      <c r="B15" s="956"/>
      <c r="C15" s="957"/>
      <c r="D15" s="235" t="s">
        <v>2565</v>
      </c>
      <c r="E15" s="239">
        <v>46.35</v>
      </c>
      <c r="F15" s="242" t="s">
        <v>2603</v>
      </c>
      <c r="G15" s="242" t="s">
        <v>2642</v>
      </c>
      <c r="H15" s="6"/>
    </row>
    <row r="16" spans="1:8" ht="9.6" customHeight="1">
      <c r="A16" s="955" t="s">
        <v>2604</v>
      </c>
      <c r="B16" s="956"/>
      <c r="C16" s="957"/>
      <c r="D16" s="235" t="s">
        <v>2565</v>
      </c>
      <c r="E16" s="242" t="s">
        <v>2643</v>
      </c>
      <c r="F16" s="242" t="s">
        <v>2596</v>
      </c>
      <c r="G16" s="242" t="s">
        <v>2644</v>
      </c>
      <c r="H16" s="6"/>
    </row>
    <row r="17" spans="1:9" ht="9.6" customHeight="1">
      <c r="A17" s="955" t="s">
        <v>2605</v>
      </c>
      <c r="B17" s="956"/>
      <c r="C17" s="957"/>
      <c r="D17" s="235" t="s">
        <v>2606</v>
      </c>
      <c r="E17" s="242" t="s">
        <v>2645</v>
      </c>
      <c r="F17" s="242" t="s">
        <v>2646</v>
      </c>
      <c r="G17" s="242" t="s">
        <v>2647</v>
      </c>
      <c r="H17" s="6"/>
    </row>
    <row r="18" spans="1:9" ht="9.6" customHeight="1">
      <c r="A18" s="955" t="s">
        <v>2608</v>
      </c>
      <c r="B18" s="956"/>
      <c r="C18" s="957"/>
      <c r="D18" s="235" t="s">
        <v>2606</v>
      </c>
      <c r="E18" s="242" t="s">
        <v>2648</v>
      </c>
      <c r="F18" s="242" t="s">
        <v>2646</v>
      </c>
      <c r="G18" s="242" t="s">
        <v>2649</v>
      </c>
      <c r="H18" s="6"/>
    </row>
    <row r="19" spans="1:9" ht="9.6" customHeight="1">
      <c r="A19" s="922" t="s">
        <v>1987</v>
      </c>
      <c r="B19" s="923"/>
      <c r="C19" s="923"/>
      <c r="D19" s="923"/>
      <c r="E19" s="923"/>
      <c r="F19" s="923"/>
      <c r="G19" s="924"/>
      <c r="H19" s="240" t="s">
        <v>2650</v>
      </c>
    </row>
    <row r="20" spans="1:9" ht="19.350000000000001" customHeight="1">
      <c r="A20" s="949" t="s">
        <v>1997</v>
      </c>
      <c r="B20" s="950"/>
      <c r="C20" s="950"/>
      <c r="D20" s="950"/>
      <c r="E20" s="950"/>
      <c r="F20" s="950"/>
      <c r="G20" s="950"/>
      <c r="H20" s="951"/>
    </row>
    <row r="21" spans="1:9" ht="9.6" customHeight="1">
      <c r="A21" s="788" t="s">
        <v>1998</v>
      </c>
      <c r="B21" s="790"/>
      <c r="C21" s="243" t="s">
        <v>1990</v>
      </c>
      <c r="D21" s="236" t="s">
        <v>1992</v>
      </c>
      <c r="E21" s="243" t="s">
        <v>1999</v>
      </c>
      <c r="F21" s="788" t="s">
        <v>2000</v>
      </c>
      <c r="G21" s="790"/>
      <c r="H21" s="6"/>
    </row>
    <row r="22" spans="1:9" ht="9.6" customHeight="1">
      <c r="A22" s="737" t="s">
        <v>1876</v>
      </c>
      <c r="B22" s="738"/>
      <c r="C22" s="242" t="s">
        <v>2002</v>
      </c>
      <c r="D22" s="242" t="s">
        <v>2651</v>
      </c>
      <c r="E22" s="239">
        <v>24.431999999999999</v>
      </c>
      <c r="F22" s="796">
        <v>293.18</v>
      </c>
      <c r="G22" s="797"/>
      <c r="H22" s="6"/>
    </row>
    <row r="23" spans="1:9" ht="9.6" customHeight="1">
      <c r="A23" s="922" t="s">
        <v>1987</v>
      </c>
      <c r="B23" s="923"/>
      <c r="C23" s="923"/>
      <c r="D23" s="923"/>
      <c r="E23" s="923"/>
      <c r="F23" s="923"/>
      <c r="G23" s="924"/>
      <c r="H23" s="240" t="s">
        <v>2652</v>
      </c>
    </row>
    <row r="24" spans="1:9" ht="9.6" customHeight="1">
      <c r="A24" s="782" t="s">
        <v>2005</v>
      </c>
      <c r="B24" s="783"/>
      <c r="C24" s="783"/>
      <c r="D24" s="783"/>
      <c r="E24" s="783"/>
      <c r="F24" s="783"/>
      <c r="G24" s="783"/>
      <c r="H24" s="784"/>
    </row>
    <row r="25" spans="1:9" ht="9.6" customHeight="1">
      <c r="A25" s="785" t="s">
        <v>1979</v>
      </c>
      <c r="B25" s="786"/>
      <c r="C25" s="787"/>
      <c r="D25" s="243" t="s">
        <v>1990</v>
      </c>
      <c r="E25" s="242" t="s">
        <v>1991</v>
      </c>
      <c r="F25" s="237" t="s">
        <v>1992</v>
      </c>
      <c r="G25" s="242" t="s">
        <v>1983</v>
      </c>
      <c r="H25" s="6"/>
    </row>
    <row r="26" spans="1:9" ht="9.6" customHeight="1">
      <c r="A26" s="788" t="s">
        <v>2489</v>
      </c>
      <c r="B26" s="789"/>
      <c r="C26" s="790"/>
      <c r="D26" s="235" t="s">
        <v>2007</v>
      </c>
      <c r="E26" s="242" t="s">
        <v>2490</v>
      </c>
      <c r="F26" s="242" t="s">
        <v>2653</v>
      </c>
      <c r="G26" s="242" t="s">
        <v>2654</v>
      </c>
      <c r="H26" s="6"/>
    </row>
    <row r="27" spans="1:9" ht="9.6" customHeight="1">
      <c r="A27" s="922" t="s">
        <v>1987</v>
      </c>
      <c r="B27" s="923"/>
      <c r="C27" s="923"/>
      <c r="D27" s="923"/>
      <c r="E27" s="923"/>
      <c r="F27" s="923"/>
      <c r="G27" s="924"/>
      <c r="H27" s="240" t="s">
        <v>2655</v>
      </c>
    </row>
    <row r="28" spans="1:9" ht="9.6" customHeight="1">
      <c r="A28" s="471"/>
      <c r="B28" s="431"/>
      <c r="C28" s="431"/>
      <c r="D28" s="431"/>
      <c r="E28" s="431"/>
      <c r="F28" s="431"/>
      <c r="G28" s="431"/>
      <c r="H28" s="472"/>
    </row>
    <row r="29" spans="1:9" ht="9.9499999999999993" customHeight="1">
      <c r="A29" s="919" t="s">
        <v>2494</v>
      </c>
      <c r="B29" s="920"/>
      <c r="C29" s="920"/>
      <c r="D29" s="920"/>
      <c r="E29" s="920"/>
      <c r="F29" s="920"/>
      <c r="G29" s="921"/>
      <c r="H29" s="240" t="s">
        <v>2656</v>
      </c>
    </row>
    <row r="30" spans="1:9" ht="8.25" customHeight="1">
      <c r="A30" s="778" t="s">
        <v>2014</v>
      </c>
      <c r="B30" s="778"/>
      <c r="C30" s="778"/>
      <c r="D30" s="778"/>
      <c r="E30" s="778"/>
      <c r="F30" s="778"/>
      <c r="G30" s="778"/>
      <c r="H30" s="778"/>
      <c r="I30" s="778"/>
    </row>
  </sheetData>
  <mergeCells count="35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G19"/>
    <mergeCell ref="A20:H20"/>
    <mergeCell ref="A21:B21"/>
    <mergeCell ref="F21:G21"/>
    <mergeCell ref="A22:B22"/>
    <mergeCell ref="F22:G22"/>
    <mergeCell ref="A23:G23"/>
    <mergeCell ref="A24:H24"/>
    <mergeCell ref="A25:C25"/>
    <mergeCell ref="A26:C26"/>
    <mergeCell ref="A27:G27"/>
    <mergeCell ref="A28:H28"/>
    <mergeCell ref="A29:G29"/>
    <mergeCell ref="A30:I30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11.1640625" customWidth="1"/>
    <col min="8" max="8" width="12.6640625" customWidth="1"/>
    <col min="9" max="9" width="14.33203125" customWidth="1"/>
  </cols>
  <sheetData>
    <row r="1" spans="1:8" ht="48" customHeight="1">
      <c r="A1" s="931" t="s">
        <v>2473</v>
      </c>
      <c r="B1" s="932"/>
      <c r="C1" s="932"/>
      <c r="D1" s="933"/>
      <c r="E1" s="912" t="s">
        <v>1884</v>
      </c>
      <c r="F1" s="913"/>
      <c r="G1" s="913"/>
      <c r="H1" s="914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2657</v>
      </c>
      <c r="C3" s="749"/>
      <c r="D3" s="749"/>
      <c r="E3" s="749"/>
      <c r="F3" s="750"/>
      <c r="G3" s="528" t="s">
        <v>874</v>
      </c>
      <c r="H3" s="530"/>
    </row>
    <row r="4" spans="1:8" ht="9.6" customHeight="1">
      <c r="A4" s="233">
        <v>11.4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37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97.727000000000004</v>
      </c>
      <c r="F7" s="235" t="s">
        <v>1986</v>
      </c>
      <c r="G7" s="239">
        <v>4.8860000000000001</v>
      </c>
      <c r="H7" s="6"/>
    </row>
    <row r="8" spans="1:8" ht="9.6" customHeight="1">
      <c r="A8" s="779" t="s">
        <v>1987</v>
      </c>
      <c r="B8" s="780"/>
      <c r="C8" s="780"/>
      <c r="D8" s="780"/>
      <c r="E8" s="780"/>
      <c r="F8" s="780"/>
      <c r="G8" s="781"/>
      <c r="H8" s="240" t="s">
        <v>2658</v>
      </c>
    </row>
    <row r="9" spans="1:8" ht="19.350000000000001" customHeight="1">
      <c r="A9" s="798" t="s">
        <v>1989</v>
      </c>
      <c r="B9" s="799"/>
      <c r="C9" s="799"/>
      <c r="D9" s="799"/>
      <c r="E9" s="799"/>
      <c r="F9" s="799"/>
      <c r="G9" s="799"/>
      <c r="H9" s="800"/>
    </row>
    <row r="10" spans="1:8" ht="9.6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37" t="s">
        <v>1983</v>
      </c>
      <c r="H10" s="6"/>
    </row>
    <row r="11" spans="1:8" ht="9.6" customHeight="1">
      <c r="A11" s="788" t="s">
        <v>2659</v>
      </c>
      <c r="B11" s="789"/>
      <c r="C11" s="790"/>
      <c r="D11" s="235" t="s">
        <v>2565</v>
      </c>
      <c r="E11" s="235" t="s">
        <v>2660</v>
      </c>
      <c r="F11" s="242" t="s">
        <v>2603</v>
      </c>
      <c r="G11" s="242" t="s">
        <v>2661</v>
      </c>
      <c r="H11" s="6"/>
    </row>
    <row r="12" spans="1:8" ht="9.6" customHeight="1">
      <c r="A12" s="788" t="s">
        <v>2662</v>
      </c>
      <c r="B12" s="789"/>
      <c r="C12" s="790"/>
      <c r="D12" s="235" t="s">
        <v>2565</v>
      </c>
      <c r="E12" s="235" t="s">
        <v>2663</v>
      </c>
      <c r="F12" s="242" t="s">
        <v>2603</v>
      </c>
      <c r="G12" s="242" t="s">
        <v>2664</v>
      </c>
      <c r="H12" s="6"/>
    </row>
    <row r="13" spans="1:8" ht="9.6" customHeight="1">
      <c r="A13" s="788" t="s">
        <v>2665</v>
      </c>
      <c r="B13" s="789"/>
      <c r="C13" s="790"/>
      <c r="D13" s="235" t="s">
        <v>2565</v>
      </c>
      <c r="E13" s="235" t="s">
        <v>2666</v>
      </c>
      <c r="F13" s="242" t="s">
        <v>2596</v>
      </c>
      <c r="G13" s="242" t="s">
        <v>2667</v>
      </c>
      <c r="H13" s="6"/>
    </row>
    <row r="14" spans="1:8" ht="9.6" customHeight="1">
      <c r="A14" s="788" t="s">
        <v>2668</v>
      </c>
      <c r="B14" s="789"/>
      <c r="C14" s="790"/>
      <c r="D14" s="235" t="s">
        <v>2565</v>
      </c>
      <c r="E14" s="235" t="s">
        <v>2669</v>
      </c>
      <c r="F14" s="242" t="s">
        <v>2670</v>
      </c>
      <c r="G14" s="242" t="s">
        <v>2671</v>
      </c>
      <c r="H14" s="6"/>
    </row>
    <row r="15" spans="1:8" ht="9.6" customHeight="1">
      <c r="A15" s="788" t="s">
        <v>2672</v>
      </c>
      <c r="B15" s="789"/>
      <c r="C15" s="790"/>
      <c r="D15" s="235" t="s">
        <v>2565</v>
      </c>
      <c r="E15" s="235" t="s">
        <v>2673</v>
      </c>
      <c r="F15" s="242" t="s">
        <v>2670</v>
      </c>
      <c r="G15" s="242" t="s">
        <v>2674</v>
      </c>
      <c r="H15" s="6"/>
    </row>
    <row r="16" spans="1:8" ht="9.6" customHeight="1">
      <c r="A16" s="391"/>
      <c r="B16" s="392"/>
      <c r="C16" s="393"/>
      <c r="D16" s="6"/>
      <c r="E16" s="6"/>
      <c r="F16" s="6"/>
      <c r="G16" s="6"/>
      <c r="H16" s="6"/>
    </row>
    <row r="17" spans="1:9" ht="9.6" customHeight="1">
      <c r="A17" s="391"/>
      <c r="B17" s="392"/>
      <c r="C17" s="393"/>
      <c r="D17" s="6"/>
      <c r="E17" s="6"/>
      <c r="F17" s="6"/>
      <c r="G17" s="6"/>
      <c r="H17" s="6"/>
    </row>
    <row r="18" spans="1:9" ht="9.6" customHeight="1">
      <c r="A18" s="779" t="s">
        <v>1987</v>
      </c>
      <c r="B18" s="780"/>
      <c r="C18" s="780"/>
      <c r="D18" s="780"/>
      <c r="E18" s="780"/>
      <c r="F18" s="780"/>
      <c r="G18" s="781"/>
      <c r="H18" s="240" t="s">
        <v>2675</v>
      </c>
    </row>
    <row r="19" spans="1:9" ht="19.350000000000001" customHeight="1">
      <c r="A19" s="949" t="s">
        <v>1997</v>
      </c>
      <c r="B19" s="950"/>
      <c r="C19" s="950"/>
      <c r="D19" s="950"/>
      <c r="E19" s="950"/>
      <c r="F19" s="950"/>
      <c r="G19" s="950"/>
      <c r="H19" s="951"/>
    </row>
    <row r="20" spans="1:9" ht="9.6" customHeight="1">
      <c r="A20" s="788" t="s">
        <v>1998</v>
      </c>
      <c r="B20" s="790"/>
      <c r="C20" s="243" t="s">
        <v>1990</v>
      </c>
      <c r="D20" s="236" t="s">
        <v>1992</v>
      </c>
      <c r="E20" s="235" t="s">
        <v>1999</v>
      </c>
      <c r="F20" s="788" t="s">
        <v>2000</v>
      </c>
      <c r="G20" s="790"/>
      <c r="H20" s="6"/>
    </row>
    <row r="21" spans="1:9" ht="9.6" customHeight="1">
      <c r="A21" s="737" t="s">
        <v>1876</v>
      </c>
      <c r="B21" s="738"/>
      <c r="C21" s="242" t="s">
        <v>2002</v>
      </c>
      <c r="D21" s="242" t="s">
        <v>2676</v>
      </c>
      <c r="E21" s="238">
        <v>24.431999999999999</v>
      </c>
      <c r="F21" s="796">
        <v>97.727000000000004</v>
      </c>
      <c r="G21" s="797"/>
      <c r="H21" s="6"/>
    </row>
    <row r="22" spans="1:9" ht="9.6" customHeight="1">
      <c r="A22" s="779" t="s">
        <v>1987</v>
      </c>
      <c r="B22" s="780"/>
      <c r="C22" s="780"/>
      <c r="D22" s="780"/>
      <c r="E22" s="780"/>
      <c r="F22" s="780"/>
      <c r="G22" s="781"/>
      <c r="H22" s="240" t="s">
        <v>2677</v>
      </c>
    </row>
    <row r="23" spans="1:9" ht="9.6" customHeight="1">
      <c r="A23" s="782" t="s">
        <v>2005</v>
      </c>
      <c r="B23" s="783"/>
      <c r="C23" s="783"/>
      <c r="D23" s="783"/>
      <c r="E23" s="783"/>
      <c r="F23" s="783"/>
      <c r="G23" s="783"/>
      <c r="H23" s="784"/>
    </row>
    <row r="24" spans="1:9" ht="9.6" customHeight="1">
      <c r="A24" s="785" t="s">
        <v>1979</v>
      </c>
      <c r="B24" s="786"/>
      <c r="C24" s="787"/>
      <c r="D24" s="243" t="s">
        <v>1990</v>
      </c>
      <c r="E24" s="235" t="s">
        <v>1991</v>
      </c>
      <c r="F24" s="237" t="s">
        <v>1992</v>
      </c>
      <c r="G24" s="237" t="s">
        <v>1983</v>
      </c>
      <c r="H24" s="6"/>
    </row>
    <row r="25" spans="1:9" ht="9.6" customHeight="1">
      <c r="A25" s="788" t="s">
        <v>2489</v>
      </c>
      <c r="B25" s="789"/>
      <c r="C25" s="790"/>
      <c r="D25" s="235" t="s">
        <v>2007</v>
      </c>
      <c r="E25" s="235" t="s">
        <v>2490</v>
      </c>
      <c r="F25" s="242" t="s">
        <v>2678</v>
      </c>
      <c r="G25" s="242" t="s">
        <v>2679</v>
      </c>
      <c r="H25" s="6"/>
    </row>
    <row r="26" spans="1:9" ht="9.6" customHeight="1">
      <c r="A26" s="779" t="s">
        <v>1987</v>
      </c>
      <c r="B26" s="780"/>
      <c r="C26" s="780"/>
      <c r="D26" s="780"/>
      <c r="E26" s="780"/>
      <c r="F26" s="780"/>
      <c r="G26" s="781"/>
      <c r="H26" s="240" t="s">
        <v>2680</v>
      </c>
    </row>
    <row r="27" spans="1:9" ht="9.6" customHeight="1">
      <c r="A27" s="471"/>
      <c r="B27" s="431"/>
      <c r="C27" s="431"/>
      <c r="D27" s="431"/>
      <c r="E27" s="431"/>
      <c r="F27" s="431"/>
      <c r="G27" s="431"/>
      <c r="H27" s="472"/>
    </row>
    <row r="28" spans="1:9" ht="9.9499999999999993" customHeight="1">
      <c r="A28" s="937" t="s">
        <v>2494</v>
      </c>
      <c r="B28" s="938"/>
      <c r="C28" s="938"/>
      <c r="D28" s="938"/>
      <c r="E28" s="938"/>
      <c r="F28" s="938"/>
      <c r="G28" s="939"/>
      <c r="H28" s="240" t="s">
        <v>2681</v>
      </c>
    </row>
    <row r="29" spans="1:9" ht="8.25" customHeight="1">
      <c r="A29" s="778" t="s">
        <v>2014</v>
      </c>
      <c r="B29" s="778"/>
      <c r="C29" s="778"/>
      <c r="D29" s="778"/>
      <c r="E29" s="778"/>
      <c r="F29" s="778"/>
      <c r="G29" s="778"/>
      <c r="H29" s="778"/>
      <c r="I29" s="778"/>
    </row>
    <row r="30" spans="1:9" ht="0.95" customHeight="1"/>
    <row r="31" spans="1:9" ht="30.95" customHeight="1"/>
  </sheetData>
  <mergeCells count="3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G18"/>
    <mergeCell ref="A19:H19"/>
    <mergeCell ref="A20:B20"/>
    <mergeCell ref="F20:G20"/>
    <mergeCell ref="A21:B21"/>
    <mergeCell ref="F21:G21"/>
    <mergeCell ref="A27:H27"/>
    <mergeCell ref="A28:G28"/>
    <mergeCell ref="A29:I29"/>
    <mergeCell ref="A22:G22"/>
    <mergeCell ref="A23:H23"/>
    <mergeCell ref="A24:C24"/>
    <mergeCell ref="A25:C25"/>
    <mergeCell ref="A26:G26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6640625" customWidth="1"/>
    <col min="2" max="2" width="32.1640625" customWidth="1"/>
    <col min="3" max="3" width="10.83203125" customWidth="1"/>
    <col min="4" max="4" width="10.6640625" customWidth="1"/>
    <col min="5" max="5" width="10.83203125" customWidth="1"/>
    <col min="6" max="6" width="10.1640625" customWidth="1"/>
    <col min="7" max="7" width="11.1640625" customWidth="1"/>
    <col min="8" max="8" width="10.6640625" customWidth="1"/>
    <col min="9" max="9" width="8.83203125" customWidth="1"/>
  </cols>
  <sheetData>
    <row r="1" spans="1:8" ht="52.35" customHeight="1">
      <c r="A1" s="754" t="s">
        <v>2415</v>
      </c>
      <c r="B1" s="755"/>
      <c r="C1" s="755"/>
      <c r="D1" s="756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2682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11.5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36.646999999999998</v>
      </c>
      <c r="F7" s="189" t="s">
        <v>1276</v>
      </c>
      <c r="G7" s="194">
        <v>1.8320000000000001</v>
      </c>
      <c r="H7" s="6"/>
    </row>
    <row r="8" spans="1:8" ht="10.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2683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88" t="s">
        <v>1274</v>
      </c>
      <c r="H10" s="6"/>
    </row>
    <row r="11" spans="1:8" ht="10.5" customHeight="1">
      <c r="A11" s="958" t="s">
        <v>2684</v>
      </c>
      <c r="B11" s="959"/>
      <c r="C11" s="960"/>
      <c r="D11" s="189" t="s">
        <v>1653</v>
      </c>
      <c r="E11" s="189" t="s">
        <v>2685</v>
      </c>
      <c r="F11" s="190" t="s">
        <v>2686</v>
      </c>
      <c r="G11" s="190" t="s">
        <v>2687</v>
      </c>
      <c r="H11" s="6"/>
    </row>
    <row r="12" spans="1:8" ht="10.5" customHeight="1">
      <c r="A12" s="719" t="s">
        <v>1281</v>
      </c>
      <c r="B12" s="720"/>
      <c r="C12" s="720"/>
      <c r="D12" s="720"/>
      <c r="E12" s="720"/>
      <c r="F12" s="720"/>
      <c r="G12" s="721"/>
      <c r="H12" s="195" t="s">
        <v>2688</v>
      </c>
    </row>
    <row r="13" spans="1:8" ht="24.75" customHeight="1">
      <c r="A13" s="639" t="s">
        <v>1291</v>
      </c>
      <c r="B13" s="640"/>
      <c r="C13" s="640"/>
      <c r="D13" s="640"/>
      <c r="E13" s="640"/>
      <c r="F13" s="640"/>
      <c r="G13" s="640"/>
      <c r="H13" s="641"/>
    </row>
    <row r="14" spans="1:8" ht="10.5" customHeight="1">
      <c r="A14" s="642" t="s">
        <v>1292</v>
      </c>
      <c r="B14" s="643"/>
      <c r="C14" s="196" t="s">
        <v>1284</v>
      </c>
      <c r="D14" s="185" t="s">
        <v>1286</v>
      </c>
      <c r="E14" s="189" t="s">
        <v>1293</v>
      </c>
      <c r="F14" s="642" t="s">
        <v>1294</v>
      </c>
      <c r="G14" s="643"/>
      <c r="H14" s="6"/>
    </row>
    <row r="15" spans="1:8" ht="10.5" customHeight="1">
      <c r="A15" s="626" t="s">
        <v>1340</v>
      </c>
      <c r="B15" s="627"/>
      <c r="C15" s="190" t="s">
        <v>1296</v>
      </c>
      <c r="D15" s="190" t="s">
        <v>1635</v>
      </c>
      <c r="E15" s="192">
        <v>24.431999999999999</v>
      </c>
      <c r="F15" s="628">
        <v>36.646999999999998</v>
      </c>
      <c r="G15" s="629"/>
      <c r="H15" s="6"/>
    </row>
    <row r="16" spans="1:8" ht="10.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2689</v>
      </c>
    </row>
    <row r="17" spans="1:9" ht="10.5" customHeight="1">
      <c r="A17" s="760" t="s">
        <v>1299</v>
      </c>
      <c r="B17" s="761"/>
      <c r="C17" s="761"/>
      <c r="D17" s="761"/>
      <c r="E17" s="761"/>
      <c r="F17" s="761"/>
      <c r="G17" s="761"/>
      <c r="H17" s="762"/>
    </row>
    <row r="18" spans="1:9" ht="10.5" customHeight="1">
      <c r="A18" s="633" t="s">
        <v>1270</v>
      </c>
      <c r="B18" s="634"/>
      <c r="C18" s="635"/>
      <c r="D18" s="196" t="s">
        <v>1284</v>
      </c>
      <c r="E18" s="189" t="s">
        <v>1285</v>
      </c>
      <c r="F18" s="188" t="s">
        <v>1286</v>
      </c>
      <c r="G18" s="188" t="s">
        <v>1274</v>
      </c>
      <c r="H18" s="6"/>
    </row>
    <row r="19" spans="1:9" ht="10.5" customHeight="1">
      <c r="A19" s="642" t="s">
        <v>1421</v>
      </c>
      <c r="B19" s="644"/>
      <c r="C19" s="643"/>
      <c r="D19" s="189" t="s">
        <v>1422</v>
      </c>
      <c r="E19" s="189" t="s">
        <v>1423</v>
      </c>
      <c r="F19" s="190" t="s">
        <v>2690</v>
      </c>
      <c r="G19" s="190" t="s">
        <v>2691</v>
      </c>
      <c r="H19" s="6"/>
    </row>
    <row r="20" spans="1:9" ht="10.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2692</v>
      </c>
    </row>
    <row r="21" spans="1:9" ht="10.5" customHeight="1">
      <c r="A21" s="471"/>
      <c r="B21" s="431"/>
      <c r="C21" s="431"/>
      <c r="D21" s="431"/>
      <c r="E21" s="431"/>
      <c r="F21" s="431"/>
      <c r="G21" s="431"/>
      <c r="H21" s="472"/>
    </row>
    <row r="22" spans="1:9" ht="11.1" customHeight="1">
      <c r="A22" s="722" t="s">
        <v>1303</v>
      </c>
      <c r="B22" s="723"/>
      <c r="C22" s="723"/>
      <c r="D22" s="723"/>
      <c r="E22" s="723"/>
      <c r="F22" s="723"/>
      <c r="G22" s="724"/>
      <c r="H22" s="195" t="s">
        <v>2693</v>
      </c>
    </row>
    <row r="23" spans="1:9" ht="8.25" customHeight="1">
      <c r="A23" s="625" t="s">
        <v>1305</v>
      </c>
      <c r="B23" s="625"/>
      <c r="C23" s="625"/>
      <c r="D23" s="625"/>
      <c r="E23" s="625"/>
      <c r="F23" s="625"/>
      <c r="G23" s="625"/>
      <c r="H23" s="625"/>
      <c r="I23" s="625"/>
    </row>
    <row r="24" spans="1:9" ht="0.95" customHeight="1"/>
    <row r="25" spans="1:9" ht="33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9.6640625" customWidth="1"/>
    <col min="8" max="8" width="9.83203125" customWidth="1"/>
    <col min="9" max="9" width="19.1640625" customWidth="1"/>
  </cols>
  <sheetData>
    <row r="1" spans="1:8" ht="48" customHeight="1">
      <c r="A1" s="931" t="s">
        <v>2473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2694</v>
      </c>
      <c r="C3" s="749"/>
      <c r="D3" s="749"/>
      <c r="E3" s="749"/>
      <c r="F3" s="750"/>
      <c r="G3" s="528" t="s">
        <v>874</v>
      </c>
      <c r="H3" s="530"/>
    </row>
    <row r="4" spans="1:8" ht="9.6" customHeight="1">
      <c r="A4" s="233">
        <v>11.6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36.646999999999998</v>
      </c>
      <c r="F7" s="235" t="s">
        <v>1986</v>
      </c>
      <c r="G7" s="239">
        <v>1.8320000000000001</v>
      </c>
      <c r="H7" s="6"/>
    </row>
    <row r="8" spans="1:8" ht="9.6" customHeight="1">
      <c r="A8" s="922" t="s">
        <v>1987</v>
      </c>
      <c r="B8" s="923"/>
      <c r="C8" s="923"/>
      <c r="D8" s="923"/>
      <c r="E8" s="923"/>
      <c r="F8" s="923"/>
      <c r="G8" s="924"/>
      <c r="H8" s="240" t="s">
        <v>2695</v>
      </c>
    </row>
    <row r="9" spans="1:8" ht="19.350000000000001" customHeight="1">
      <c r="A9" s="798" t="s">
        <v>1989</v>
      </c>
      <c r="B9" s="799"/>
      <c r="C9" s="799"/>
      <c r="D9" s="799"/>
      <c r="E9" s="799"/>
      <c r="F9" s="799"/>
      <c r="G9" s="799"/>
      <c r="H9" s="800"/>
    </row>
    <row r="10" spans="1:8" ht="9.6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9.6" customHeight="1">
      <c r="A11" s="961" t="s">
        <v>2696</v>
      </c>
      <c r="B11" s="962"/>
      <c r="C11" s="963"/>
      <c r="D11" s="235" t="s">
        <v>2565</v>
      </c>
      <c r="E11" s="235" t="s">
        <v>2697</v>
      </c>
      <c r="F11" s="242" t="s">
        <v>2603</v>
      </c>
      <c r="G11" s="242" t="s">
        <v>2698</v>
      </c>
      <c r="H11" s="6"/>
    </row>
    <row r="12" spans="1:8" ht="9.6" customHeight="1">
      <c r="A12" s="922" t="s">
        <v>1987</v>
      </c>
      <c r="B12" s="923"/>
      <c r="C12" s="923"/>
      <c r="D12" s="923"/>
      <c r="E12" s="923"/>
      <c r="F12" s="923"/>
      <c r="G12" s="924"/>
      <c r="H12" s="240" t="s">
        <v>2699</v>
      </c>
    </row>
    <row r="13" spans="1:8" ht="19.350000000000001" customHeight="1">
      <c r="A13" s="949" t="s">
        <v>1997</v>
      </c>
      <c r="B13" s="950"/>
      <c r="C13" s="950"/>
      <c r="D13" s="950"/>
      <c r="E13" s="950"/>
      <c r="F13" s="950"/>
      <c r="G13" s="950"/>
      <c r="H13" s="951"/>
    </row>
    <row r="14" spans="1:8" ht="9.6" customHeight="1">
      <c r="A14" s="788" t="s">
        <v>1998</v>
      </c>
      <c r="B14" s="790"/>
      <c r="C14" s="243" t="s">
        <v>1990</v>
      </c>
      <c r="D14" s="236" t="s">
        <v>1992</v>
      </c>
      <c r="E14" s="235" t="s">
        <v>1999</v>
      </c>
      <c r="F14" s="788" t="s">
        <v>2000</v>
      </c>
      <c r="G14" s="790"/>
      <c r="H14" s="6"/>
    </row>
    <row r="15" spans="1:8" ht="9.6" customHeight="1">
      <c r="A15" s="737" t="s">
        <v>1876</v>
      </c>
      <c r="B15" s="738"/>
      <c r="C15" s="242" t="s">
        <v>2002</v>
      </c>
      <c r="D15" s="242" t="s">
        <v>2635</v>
      </c>
      <c r="E15" s="238">
        <v>24.431999999999999</v>
      </c>
      <c r="F15" s="796">
        <v>36.646999999999998</v>
      </c>
      <c r="G15" s="797"/>
      <c r="H15" s="6"/>
    </row>
    <row r="16" spans="1:8" ht="9.6" customHeight="1">
      <c r="A16" s="922" t="s">
        <v>1987</v>
      </c>
      <c r="B16" s="923"/>
      <c r="C16" s="923"/>
      <c r="D16" s="923"/>
      <c r="E16" s="923"/>
      <c r="F16" s="923"/>
      <c r="G16" s="924"/>
      <c r="H16" s="240" t="s">
        <v>2700</v>
      </c>
    </row>
    <row r="17" spans="1:9" ht="9.6" customHeight="1">
      <c r="A17" s="782" t="s">
        <v>2005</v>
      </c>
      <c r="B17" s="783"/>
      <c r="C17" s="783"/>
      <c r="D17" s="783"/>
      <c r="E17" s="783"/>
      <c r="F17" s="783"/>
      <c r="G17" s="783"/>
      <c r="H17" s="784"/>
    </row>
    <row r="18" spans="1:9" ht="9.6" customHeight="1">
      <c r="A18" s="785" t="s">
        <v>1979</v>
      </c>
      <c r="B18" s="786"/>
      <c r="C18" s="787"/>
      <c r="D18" s="243" t="s">
        <v>1990</v>
      </c>
      <c r="E18" s="235" t="s">
        <v>1991</v>
      </c>
      <c r="F18" s="237" t="s">
        <v>1992</v>
      </c>
      <c r="G18" s="242" t="s">
        <v>1983</v>
      </c>
      <c r="H18" s="6"/>
    </row>
    <row r="19" spans="1:9" ht="9.6" customHeight="1">
      <c r="A19" s="788" t="s">
        <v>2489</v>
      </c>
      <c r="B19" s="789"/>
      <c r="C19" s="790"/>
      <c r="D19" s="235" t="s">
        <v>2007</v>
      </c>
      <c r="E19" s="235" t="s">
        <v>2490</v>
      </c>
      <c r="F19" s="242" t="s">
        <v>2701</v>
      </c>
      <c r="G19" s="242" t="s">
        <v>2702</v>
      </c>
      <c r="H19" s="6"/>
    </row>
    <row r="20" spans="1:9" ht="9.6" customHeight="1">
      <c r="A20" s="922" t="s">
        <v>1987</v>
      </c>
      <c r="B20" s="923"/>
      <c r="C20" s="923"/>
      <c r="D20" s="923"/>
      <c r="E20" s="923"/>
      <c r="F20" s="923"/>
      <c r="G20" s="924"/>
      <c r="H20" s="240" t="s">
        <v>2703</v>
      </c>
    </row>
    <row r="21" spans="1:9" ht="9.6" customHeight="1">
      <c r="A21" s="471"/>
      <c r="B21" s="431"/>
      <c r="C21" s="431"/>
      <c r="D21" s="431"/>
      <c r="E21" s="431"/>
      <c r="F21" s="431"/>
      <c r="G21" s="431"/>
      <c r="H21" s="472"/>
    </row>
    <row r="22" spans="1:9" ht="9.9499999999999993" customHeight="1">
      <c r="A22" s="919" t="s">
        <v>2494</v>
      </c>
      <c r="B22" s="920"/>
      <c r="C22" s="920"/>
      <c r="D22" s="920"/>
      <c r="E22" s="920"/>
      <c r="F22" s="920"/>
      <c r="G22" s="921"/>
      <c r="H22" s="240" t="s">
        <v>2704</v>
      </c>
    </row>
    <row r="23" spans="1:9" ht="8.25" customHeight="1">
      <c r="A23" s="778" t="s">
        <v>2014</v>
      </c>
      <c r="B23" s="778"/>
      <c r="C23" s="778"/>
      <c r="D23" s="778"/>
      <c r="E23" s="778"/>
      <c r="F23" s="778"/>
      <c r="G23" s="778"/>
      <c r="H23" s="778"/>
      <c r="I23" s="778"/>
    </row>
    <row r="24" spans="1:9" ht="0.95" customHeight="1"/>
    <row r="25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6640625" customWidth="1"/>
    <col min="8" max="8" width="10" customWidth="1"/>
    <col min="9" max="9" width="16.1640625" customWidth="1"/>
  </cols>
  <sheetData>
    <row r="1" spans="1:8" ht="48.6" customHeight="1">
      <c r="A1" s="754" t="s">
        <v>2415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2705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11.7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8" t="s">
        <v>1390</v>
      </c>
      <c r="E7" s="192">
        <v>36.646999999999998</v>
      </c>
      <c r="F7" s="189" t="s">
        <v>1276</v>
      </c>
      <c r="G7" s="194">
        <v>1.8320000000000001</v>
      </c>
      <c r="H7" s="6"/>
    </row>
    <row r="8" spans="1:8" ht="9.7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2683</v>
      </c>
    </row>
    <row r="9" spans="1:8" ht="19.5" customHeight="1">
      <c r="A9" s="745" t="s">
        <v>1283</v>
      </c>
      <c r="B9" s="746"/>
      <c r="C9" s="746"/>
      <c r="D9" s="746"/>
      <c r="E9" s="746"/>
      <c r="F9" s="746"/>
      <c r="G9" s="746"/>
      <c r="H9" s="747"/>
    </row>
    <row r="10" spans="1:8" ht="9.7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9.75" customHeight="1">
      <c r="A11" s="958" t="s">
        <v>2706</v>
      </c>
      <c r="B11" s="959"/>
      <c r="C11" s="960"/>
      <c r="D11" s="189" t="s">
        <v>1653</v>
      </c>
      <c r="E11" s="189" t="s">
        <v>2707</v>
      </c>
      <c r="F11" s="190" t="s">
        <v>2686</v>
      </c>
      <c r="G11" s="190" t="s">
        <v>2708</v>
      </c>
      <c r="H11" s="6"/>
    </row>
    <row r="12" spans="1:8" ht="9.75" customHeight="1">
      <c r="A12" s="719" t="s">
        <v>1281</v>
      </c>
      <c r="B12" s="720"/>
      <c r="C12" s="720"/>
      <c r="D12" s="720"/>
      <c r="E12" s="720"/>
      <c r="F12" s="720"/>
      <c r="G12" s="721"/>
      <c r="H12" s="195" t="s">
        <v>2709</v>
      </c>
    </row>
    <row r="13" spans="1:8" ht="19.5" customHeight="1">
      <c r="A13" s="734" t="s">
        <v>1291</v>
      </c>
      <c r="B13" s="735"/>
      <c r="C13" s="735"/>
      <c r="D13" s="735"/>
      <c r="E13" s="735"/>
      <c r="F13" s="735"/>
      <c r="G13" s="735"/>
      <c r="H13" s="736"/>
    </row>
    <row r="14" spans="1:8" ht="9.75" customHeight="1">
      <c r="A14" s="642" t="s">
        <v>1292</v>
      </c>
      <c r="B14" s="643"/>
      <c r="C14" s="196" t="s">
        <v>1284</v>
      </c>
      <c r="D14" s="185" t="s">
        <v>1286</v>
      </c>
      <c r="E14" s="189" t="s">
        <v>1293</v>
      </c>
      <c r="F14" s="642" t="s">
        <v>1294</v>
      </c>
      <c r="G14" s="643"/>
      <c r="H14" s="6"/>
    </row>
    <row r="15" spans="1:8" ht="9.75" customHeight="1">
      <c r="A15" s="737" t="s">
        <v>1876</v>
      </c>
      <c r="B15" s="738"/>
      <c r="C15" s="190" t="s">
        <v>1296</v>
      </c>
      <c r="D15" s="190" t="s">
        <v>1635</v>
      </c>
      <c r="E15" s="192">
        <v>24.431999999999999</v>
      </c>
      <c r="F15" s="628">
        <v>36.646999999999998</v>
      </c>
      <c r="G15" s="629"/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2689</v>
      </c>
    </row>
    <row r="17" spans="1:9" ht="9.75" customHeight="1">
      <c r="A17" s="731" t="s">
        <v>1299</v>
      </c>
      <c r="B17" s="732"/>
      <c r="C17" s="732"/>
      <c r="D17" s="732"/>
      <c r="E17" s="732"/>
      <c r="F17" s="732"/>
      <c r="G17" s="732"/>
      <c r="H17" s="733"/>
    </row>
    <row r="18" spans="1:9" ht="9.75" customHeight="1">
      <c r="A18" s="633" t="s">
        <v>1270</v>
      </c>
      <c r="B18" s="634"/>
      <c r="C18" s="635"/>
      <c r="D18" s="196" t="s">
        <v>1284</v>
      </c>
      <c r="E18" s="189" t="s">
        <v>1285</v>
      </c>
      <c r="F18" s="188" t="s">
        <v>1286</v>
      </c>
      <c r="G18" s="190" t="s">
        <v>1274</v>
      </c>
      <c r="H18" s="6"/>
    </row>
    <row r="19" spans="1:9" ht="9.75" customHeight="1">
      <c r="A19" s="642" t="s">
        <v>1421</v>
      </c>
      <c r="B19" s="644"/>
      <c r="C19" s="643"/>
      <c r="D19" s="189" t="s">
        <v>1422</v>
      </c>
      <c r="E19" s="189" t="s">
        <v>1879</v>
      </c>
      <c r="F19" s="190" t="s">
        <v>2710</v>
      </c>
      <c r="G19" s="190" t="s">
        <v>2711</v>
      </c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2712</v>
      </c>
    </row>
    <row r="21" spans="1:9" ht="9.75" customHeight="1">
      <c r="A21" s="471"/>
      <c r="B21" s="431"/>
      <c r="C21" s="431"/>
      <c r="D21" s="431"/>
      <c r="E21" s="431"/>
      <c r="F21" s="431"/>
      <c r="G21" s="431"/>
      <c r="H21" s="472"/>
    </row>
    <row r="22" spans="1:9" ht="10.35" customHeight="1">
      <c r="A22" s="722" t="s">
        <v>1303</v>
      </c>
      <c r="B22" s="723"/>
      <c r="C22" s="723"/>
      <c r="D22" s="723"/>
      <c r="E22" s="723"/>
      <c r="F22" s="723"/>
      <c r="G22" s="724"/>
      <c r="H22" s="195" t="s">
        <v>2713</v>
      </c>
    </row>
    <row r="23" spans="1:9" ht="8.25" customHeight="1">
      <c r="A23" s="625" t="s">
        <v>1305</v>
      </c>
      <c r="B23" s="625"/>
      <c r="C23" s="625"/>
      <c r="D23" s="625"/>
      <c r="E23" s="625"/>
      <c r="F23" s="625"/>
      <c r="G23" s="625"/>
      <c r="H23" s="625"/>
      <c r="I23" s="625"/>
    </row>
    <row r="24" spans="1:9" ht="0.95" customHeight="1"/>
    <row r="25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8.6640625" customWidth="1"/>
    <col min="8" max="8" width="10" customWidth="1"/>
    <col min="9" max="9" width="18" customWidth="1"/>
  </cols>
  <sheetData>
    <row r="1" spans="1:8" ht="48.6" customHeight="1">
      <c r="A1" s="754" t="s">
        <v>2415</v>
      </c>
      <c r="B1" s="755"/>
      <c r="C1" s="755"/>
      <c r="D1" s="756"/>
      <c r="E1" s="901" t="s">
        <v>1884</v>
      </c>
      <c r="F1" s="902"/>
      <c r="G1" s="902"/>
      <c r="H1" s="903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.600000000000001" customHeight="1">
      <c r="A3" s="217" t="s">
        <v>1264</v>
      </c>
      <c r="B3" s="748" t="s">
        <v>2714</v>
      </c>
      <c r="C3" s="749"/>
      <c r="D3" s="749"/>
      <c r="E3" s="749"/>
      <c r="F3" s="750"/>
      <c r="G3" s="904" t="s">
        <v>874</v>
      </c>
      <c r="H3" s="905"/>
    </row>
    <row r="4" spans="1:8" ht="9.75" customHeight="1">
      <c r="A4" s="187">
        <v>11.8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2715</v>
      </c>
      <c r="B7" s="644"/>
      <c r="C7" s="643"/>
      <c r="D7" s="189" t="s">
        <v>2716</v>
      </c>
      <c r="E7" s="192">
        <v>95</v>
      </c>
      <c r="F7" s="189" t="s">
        <v>1949</v>
      </c>
      <c r="G7" s="194">
        <v>190</v>
      </c>
      <c r="H7" s="6"/>
    </row>
    <row r="8" spans="1:8" ht="9.75" customHeight="1">
      <c r="A8" s="642" t="s">
        <v>1389</v>
      </c>
      <c r="B8" s="644"/>
      <c r="C8" s="643"/>
      <c r="D8" s="188" t="s">
        <v>1390</v>
      </c>
      <c r="E8" s="192">
        <v>390.90600000000001</v>
      </c>
      <c r="F8" s="189" t="s">
        <v>1276</v>
      </c>
      <c r="G8" s="194">
        <v>19.545000000000002</v>
      </c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2717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711" t="s">
        <v>1274</v>
      </c>
      <c r="H11" s="713"/>
    </row>
    <row r="12" spans="1:8" ht="9.75" customHeight="1">
      <c r="A12" s="642" t="s">
        <v>2718</v>
      </c>
      <c r="B12" s="644"/>
      <c r="C12" s="643"/>
      <c r="D12" s="189" t="s">
        <v>1653</v>
      </c>
      <c r="E12" s="192">
        <v>53.95</v>
      </c>
      <c r="F12" s="190" t="s">
        <v>2719</v>
      </c>
      <c r="G12" s="194">
        <v>485.55</v>
      </c>
      <c r="H12" s="6"/>
    </row>
    <row r="13" spans="1:8" ht="9.75" customHeight="1">
      <c r="A13" s="642" t="s">
        <v>2720</v>
      </c>
      <c r="B13" s="644"/>
      <c r="C13" s="643"/>
      <c r="D13" s="189" t="s">
        <v>1586</v>
      </c>
      <c r="E13" s="192">
        <v>92.4</v>
      </c>
      <c r="F13" s="190" t="s">
        <v>2721</v>
      </c>
      <c r="G13" s="194">
        <v>462</v>
      </c>
      <c r="H13" s="6"/>
    </row>
    <row r="14" spans="1:8" ht="9.75" customHeight="1">
      <c r="A14" s="642" t="s">
        <v>2722</v>
      </c>
      <c r="B14" s="644"/>
      <c r="C14" s="643"/>
      <c r="D14" s="189" t="s">
        <v>1653</v>
      </c>
      <c r="E14" s="192">
        <v>369.34500000000003</v>
      </c>
      <c r="F14" s="190" t="s">
        <v>2686</v>
      </c>
      <c r="G14" s="194">
        <v>369.34500000000003</v>
      </c>
      <c r="H14" s="6"/>
    </row>
    <row r="15" spans="1:8" ht="9.75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2723</v>
      </c>
    </row>
    <row r="16" spans="1:8" ht="19.5" customHeight="1">
      <c r="A16" s="734" t="s">
        <v>1291</v>
      </c>
      <c r="B16" s="735"/>
      <c r="C16" s="735"/>
      <c r="D16" s="735"/>
      <c r="E16" s="735"/>
      <c r="F16" s="735"/>
      <c r="G16" s="735"/>
      <c r="H16" s="736"/>
    </row>
    <row r="17" spans="1:9" ht="9.75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9.75" customHeight="1">
      <c r="A18" s="737" t="s">
        <v>1876</v>
      </c>
      <c r="B18" s="738"/>
      <c r="C18" s="190" t="s">
        <v>1296</v>
      </c>
      <c r="D18" s="226" t="s">
        <v>2724</v>
      </c>
      <c r="E18" s="192">
        <v>24.431999999999999</v>
      </c>
      <c r="F18" s="628">
        <v>390.90600000000001</v>
      </c>
      <c r="G18" s="629"/>
      <c r="H18" s="6"/>
    </row>
    <row r="19" spans="1:9" ht="9.75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2725</v>
      </c>
    </row>
    <row r="20" spans="1:9" ht="9.75" customHeight="1">
      <c r="A20" s="731" t="s">
        <v>1299</v>
      </c>
      <c r="B20" s="732"/>
      <c r="C20" s="732"/>
      <c r="D20" s="732"/>
      <c r="E20" s="732"/>
      <c r="F20" s="732"/>
      <c r="G20" s="732"/>
      <c r="H20" s="733"/>
    </row>
    <row r="21" spans="1:9" ht="9.7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711" t="s">
        <v>1274</v>
      </c>
      <c r="H21" s="713"/>
    </row>
    <row r="22" spans="1:9" ht="9.75" customHeight="1">
      <c r="A22" s="642" t="s">
        <v>1421</v>
      </c>
      <c r="B22" s="644"/>
      <c r="C22" s="643"/>
      <c r="D22" s="189" t="s">
        <v>1422</v>
      </c>
      <c r="E22" s="189" t="s">
        <v>1879</v>
      </c>
      <c r="F22" s="190" t="s">
        <v>1812</v>
      </c>
      <c r="G22" s="190" t="s">
        <v>2726</v>
      </c>
      <c r="H22" s="6"/>
    </row>
    <row r="23" spans="1:9" ht="9.75" customHeight="1">
      <c r="A23" s="619" t="s">
        <v>1281</v>
      </c>
      <c r="B23" s="620"/>
      <c r="C23" s="620"/>
      <c r="D23" s="620"/>
      <c r="E23" s="620"/>
      <c r="F23" s="620"/>
      <c r="G23" s="621"/>
      <c r="H23" s="195" t="s">
        <v>2727</v>
      </c>
    </row>
    <row r="24" spans="1:9" ht="9.75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0.35" customHeight="1">
      <c r="A25" s="622" t="s">
        <v>1303</v>
      </c>
      <c r="B25" s="623"/>
      <c r="C25" s="623"/>
      <c r="D25" s="623"/>
      <c r="E25" s="623"/>
      <c r="F25" s="623"/>
      <c r="G25" s="624"/>
      <c r="H25" s="195" t="s">
        <v>2728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0.95" customHeight="1"/>
    <row r="28" spans="1:9" ht="30.95" customHeight="1"/>
  </sheetData>
  <mergeCells count="33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G11:H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4:H24"/>
    <mergeCell ref="A25:G25"/>
    <mergeCell ref="A26:I26"/>
    <mergeCell ref="A20:H20"/>
    <mergeCell ref="A21:C21"/>
    <mergeCell ref="G21:H21"/>
    <mergeCell ref="A22:C22"/>
    <mergeCell ref="A23:G23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sqref="A1:G1"/>
    </sheetView>
  </sheetViews>
  <sheetFormatPr baseColWidth="10" defaultColWidth="8.83203125" defaultRowHeight="12.75"/>
  <cols>
    <col min="1" max="1" width="11.33203125" customWidth="1"/>
    <col min="2" max="2" width="34.6640625" customWidth="1"/>
    <col min="3" max="3" width="11.33203125" customWidth="1"/>
    <col min="4" max="4" width="11.6640625" customWidth="1"/>
    <col min="5" max="5" width="11.33203125" customWidth="1"/>
    <col min="6" max="6" width="11.1640625" customWidth="1"/>
    <col min="7" max="7" width="10" customWidth="1"/>
    <col min="8" max="8" width="11.33203125" customWidth="1"/>
    <col min="9" max="9" width="3.6640625" customWidth="1"/>
  </cols>
  <sheetData>
    <row r="1" spans="1:8" ht="55.7" customHeight="1">
      <c r="A1" s="972" t="s">
        <v>2729</v>
      </c>
      <c r="B1" s="973"/>
      <c r="C1" s="973"/>
      <c r="D1" s="974"/>
      <c r="E1" s="693" t="s">
        <v>1307</v>
      </c>
      <c r="F1" s="694"/>
      <c r="G1" s="694"/>
      <c r="H1" s="695"/>
    </row>
    <row r="2" spans="1:8" ht="11.25" customHeight="1">
      <c r="A2" s="391"/>
      <c r="B2" s="392"/>
      <c r="C2" s="392"/>
      <c r="D2" s="392"/>
      <c r="E2" s="392"/>
      <c r="F2" s="392"/>
      <c r="G2" s="392"/>
      <c r="H2" s="393"/>
    </row>
    <row r="3" spans="1:8" ht="21.2" customHeight="1">
      <c r="A3" s="231" t="s">
        <v>1308</v>
      </c>
      <c r="B3" s="685" t="s">
        <v>2730</v>
      </c>
      <c r="C3" s="686"/>
      <c r="D3" s="686"/>
      <c r="E3" s="686"/>
      <c r="F3" s="687"/>
      <c r="G3" s="701" t="s">
        <v>1310</v>
      </c>
      <c r="H3" s="702"/>
    </row>
    <row r="4" spans="1:8" ht="11.25" customHeight="1">
      <c r="A4" s="200">
        <v>11.9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25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25" customHeight="1">
      <c r="A6" s="674" t="s">
        <v>1314</v>
      </c>
      <c r="B6" s="675"/>
      <c r="C6" s="676"/>
      <c r="D6" s="203" t="s">
        <v>1352</v>
      </c>
      <c r="E6" s="203" t="s">
        <v>1316</v>
      </c>
      <c r="F6" s="201" t="s">
        <v>1317</v>
      </c>
      <c r="G6" s="202" t="s">
        <v>1318</v>
      </c>
      <c r="H6" s="6"/>
    </row>
    <row r="7" spans="1:8" ht="11.25" customHeight="1">
      <c r="A7" s="679" t="s">
        <v>2037</v>
      </c>
      <c r="B7" s="681"/>
      <c r="C7" s="680"/>
      <c r="D7" s="208" t="s">
        <v>2076</v>
      </c>
      <c r="E7" s="213">
        <v>61.079000000000001</v>
      </c>
      <c r="F7" s="203" t="s">
        <v>1321</v>
      </c>
      <c r="G7" s="206">
        <v>3.0539999999999998</v>
      </c>
      <c r="H7" s="6"/>
    </row>
    <row r="8" spans="1:8" ht="11.25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2731</v>
      </c>
    </row>
    <row r="9" spans="1:8" ht="22.35" customHeight="1">
      <c r="A9" s="966" t="s">
        <v>1327</v>
      </c>
      <c r="B9" s="967"/>
      <c r="C9" s="967"/>
      <c r="D9" s="967"/>
      <c r="E9" s="967"/>
      <c r="F9" s="967"/>
      <c r="G9" s="967"/>
      <c r="H9" s="968"/>
    </row>
    <row r="10" spans="1:8" ht="11.25" customHeight="1">
      <c r="A10" s="674" t="s">
        <v>1314</v>
      </c>
      <c r="B10" s="675"/>
      <c r="C10" s="676"/>
      <c r="D10" s="208" t="s">
        <v>1328</v>
      </c>
      <c r="E10" s="203" t="s">
        <v>1329</v>
      </c>
      <c r="F10" s="201" t="s">
        <v>1330</v>
      </c>
      <c r="G10" s="202" t="s">
        <v>1318</v>
      </c>
      <c r="H10" s="6"/>
    </row>
    <row r="11" spans="1:8" ht="11.25" customHeight="1">
      <c r="A11" s="969" t="s">
        <v>2732</v>
      </c>
      <c r="B11" s="970"/>
      <c r="C11" s="971"/>
      <c r="D11" s="203" t="s">
        <v>1977</v>
      </c>
      <c r="E11" s="213">
        <v>790</v>
      </c>
      <c r="F11" s="202" t="s">
        <v>2733</v>
      </c>
      <c r="G11" s="206">
        <v>790</v>
      </c>
      <c r="H11" s="6"/>
    </row>
    <row r="12" spans="1:8" ht="11.25" customHeight="1">
      <c r="A12" s="662" t="s">
        <v>1325</v>
      </c>
      <c r="B12" s="663"/>
      <c r="C12" s="663"/>
      <c r="D12" s="663"/>
      <c r="E12" s="663"/>
      <c r="F12" s="663"/>
      <c r="G12" s="664"/>
      <c r="H12" s="207" t="s">
        <v>2734</v>
      </c>
    </row>
    <row r="13" spans="1:8" ht="22.35" customHeight="1">
      <c r="A13" s="863" t="s">
        <v>1336</v>
      </c>
      <c r="B13" s="864"/>
      <c r="C13" s="864"/>
      <c r="D13" s="864"/>
      <c r="E13" s="864"/>
      <c r="F13" s="864"/>
      <c r="G13" s="864"/>
      <c r="H13" s="865"/>
    </row>
    <row r="14" spans="1:8" ht="11.25" customHeight="1">
      <c r="A14" s="679" t="s">
        <v>1337</v>
      </c>
      <c r="B14" s="680"/>
      <c r="C14" s="208" t="s">
        <v>1328</v>
      </c>
      <c r="D14" s="199" t="s">
        <v>1330</v>
      </c>
      <c r="E14" s="203" t="s">
        <v>1338</v>
      </c>
      <c r="F14" s="679" t="s">
        <v>1339</v>
      </c>
      <c r="G14" s="680"/>
      <c r="H14" s="6"/>
    </row>
    <row r="15" spans="1:8" ht="11.25" customHeight="1">
      <c r="A15" s="964" t="s">
        <v>2735</v>
      </c>
      <c r="B15" s="965"/>
      <c r="C15" s="202" t="s">
        <v>1341</v>
      </c>
      <c r="D15" s="202" t="s">
        <v>2736</v>
      </c>
      <c r="E15" s="213">
        <v>24.431999999999999</v>
      </c>
      <c r="F15" s="669">
        <v>61.079000000000001</v>
      </c>
      <c r="G15" s="670"/>
      <c r="H15" s="6"/>
    </row>
    <row r="16" spans="1:8" ht="11.25" customHeight="1">
      <c r="A16" s="662" t="s">
        <v>1325</v>
      </c>
      <c r="B16" s="663"/>
      <c r="C16" s="663"/>
      <c r="D16" s="663"/>
      <c r="E16" s="663"/>
      <c r="F16" s="663"/>
      <c r="G16" s="664"/>
      <c r="H16" s="207" t="s">
        <v>2737</v>
      </c>
    </row>
    <row r="17" spans="1:9" ht="11.25" customHeight="1">
      <c r="A17" s="832" t="s">
        <v>1344</v>
      </c>
      <c r="B17" s="833"/>
      <c r="C17" s="833"/>
      <c r="D17" s="833"/>
      <c r="E17" s="833"/>
      <c r="F17" s="833"/>
      <c r="G17" s="833"/>
      <c r="H17" s="834"/>
    </row>
    <row r="18" spans="1:9" ht="11.25" customHeight="1">
      <c r="A18" s="674" t="s">
        <v>1314</v>
      </c>
      <c r="B18" s="675"/>
      <c r="C18" s="676"/>
      <c r="D18" s="208" t="s">
        <v>1328</v>
      </c>
      <c r="E18" s="203" t="s">
        <v>1329</v>
      </c>
      <c r="F18" s="201" t="s">
        <v>1330</v>
      </c>
      <c r="G18" s="202" t="s">
        <v>1318</v>
      </c>
      <c r="H18" s="6"/>
    </row>
    <row r="19" spans="1:9" ht="11.25" customHeight="1">
      <c r="A19" s="679" t="s">
        <v>2361</v>
      </c>
      <c r="B19" s="681"/>
      <c r="C19" s="680"/>
      <c r="D19" s="203" t="s">
        <v>1370</v>
      </c>
      <c r="E19" s="203" t="s">
        <v>2291</v>
      </c>
      <c r="F19" s="202" t="s">
        <v>2738</v>
      </c>
      <c r="G19" s="202" t="s">
        <v>2739</v>
      </c>
      <c r="H19" s="6"/>
    </row>
    <row r="20" spans="1:9" ht="11.25" customHeight="1">
      <c r="A20" s="662" t="s">
        <v>1325</v>
      </c>
      <c r="B20" s="663"/>
      <c r="C20" s="663"/>
      <c r="D20" s="663"/>
      <c r="E20" s="663"/>
      <c r="F20" s="663"/>
      <c r="G20" s="664"/>
      <c r="H20" s="207" t="s">
        <v>2740</v>
      </c>
    </row>
    <row r="21" spans="1:9" ht="11.25" customHeight="1">
      <c r="A21" s="471"/>
      <c r="B21" s="431"/>
      <c r="C21" s="431"/>
      <c r="D21" s="431"/>
      <c r="E21" s="431"/>
      <c r="F21" s="431"/>
      <c r="G21" s="431"/>
      <c r="H21" s="472"/>
    </row>
    <row r="22" spans="1:9" ht="11.85" customHeight="1">
      <c r="A22" s="665" t="s">
        <v>1347</v>
      </c>
      <c r="B22" s="666"/>
      <c r="C22" s="666"/>
      <c r="D22" s="666"/>
      <c r="E22" s="666"/>
      <c r="F22" s="666"/>
      <c r="G22" s="667"/>
      <c r="H22" s="207" t="s">
        <v>2741</v>
      </c>
    </row>
    <row r="23" spans="1:9" ht="8.25" customHeight="1">
      <c r="A23" s="668" t="s">
        <v>1349</v>
      </c>
      <c r="B23" s="668"/>
      <c r="C23" s="668"/>
      <c r="D23" s="668"/>
      <c r="E23" s="668"/>
      <c r="F23" s="668"/>
      <c r="G23" s="668"/>
      <c r="H23" s="668"/>
      <c r="I23" s="668"/>
    </row>
    <row r="24" spans="1:9" ht="63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9.6640625" customWidth="1"/>
    <col min="2" max="2" width="29.33203125" customWidth="1"/>
    <col min="3" max="5" width="9.83203125" customWidth="1"/>
    <col min="6" max="6" width="9.33203125" customWidth="1"/>
    <col min="7" max="7" width="8.1640625" customWidth="1"/>
    <col min="8" max="8" width="9.83203125" customWidth="1"/>
    <col min="9" max="9" width="21.1640625" customWidth="1"/>
  </cols>
  <sheetData>
    <row r="1" spans="1:8" ht="47.45" customHeight="1">
      <c r="A1" s="931" t="s">
        <v>2473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2742</v>
      </c>
      <c r="C3" s="749"/>
      <c r="D3" s="749"/>
      <c r="E3" s="749"/>
      <c r="F3" s="750"/>
      <c r="G3" s="904" t="s">
        <v>874</v>
      </c>
      <c r="H3" s="905"/>
    </row>
    <row r="4" spans="1:8" ht="9.6" customHeight="1">
      <c r="A4" s="233">
        <v>12.1</v>
      </c>
      <c r="B4" s="748" t="s">
        <v>1886</v>
      </c>
      <c r="C4" s="749"/>
      <c r="D4" s="749"/>
      <c r="E4" s="749"/>
      <c r="F4" s="750"/>
      <c r="G4" s="528" t="s">
        <v>2417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9.7729999999999997</v>
      </c>
      <c r="F7" s="235" t="s">
        <v>1986</v>
      </c>
      <c r="G7" s="277">
        <v>489</v>
      </c>
      <c r="H7" s="6"/>
    </row>
    <row r="8" spans="1:8" ht="9.6" customHeight="1">
      <c r="A8" s="922" t="s">
        <v>1987</v>
      </c>
      <c r="B8" s="923"/>
      <c r="C8" s="923"/>
      <c r="D8" s="923"/>
      <c r="E8" s="923"/>
      <c r="F8" s="923"/>
      <c r="G8" s="924"/>
      <c r="H8" s="240" t="s">
        <v>2743</v>
      </c>
    </row>
    <row r="9" spans="1:8" ht="9.6" customHeight="1">
      <c r="A9" s="925" t="s">
        <v>1989</v>
      </c>
      <c r="B9" s="926"/>
      <c r="C9" s="926"/>
      <c r="D9" s="926"/>
      <c r="E9" s="926"/>
      <c r="F9" s="926"/>
      <c r="G9" s="926"/>
      <c r="H9" s="927"/>
    </row>
    <row r="10" spans="1:8" ht="9.6" customHeight="1">
      <c r="A10" s="785" t="s">
        <v>1979</v>
      </c>
      <c r="B10" s="786"/>
      <c r="C10" s="787"/>
      <c r="D10" s="237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9.6" customHeight="1">
      <c r="A11" s="788" t="s">
        <v>2744</v>
      </c>
      <c r="B11" s="789"/>
      <c r="C11" s="790"/>
      <c r="D11" s="235" t="s">
        <v>2565</v>
      </c>
      <c r="E11" s="238">
        <v>13.59</v>
      </c>
      <c r="F11" s="243" t="s">
        <v>2745</v>
      </c>
      <c r="G11" s="242" t="s">
        <v>2746</v>
      </c>
      <c r="H11" s="6"/>
    </row>
    <row r="12" spans="1:8" ht="9.6" customHeight="1">
      <c r="A12" s="788" t="s">
        <v>2747</v>
      </c>
      <c r="B12" s="789"/>
      <c r="C12" s="790"/>
      <c r="D12" s="235" t="s">
        <v>2565</v>
      </c>
      <c r="E12" s="238">
        <v>30.9</v>
      </c>
      <c r="F12" s="243" t="s">
        <v>2748</v>
      </c>
      <c r="G12" s="242" t="s">
        <v>2749</v>
      </c>
      <c r="H12" s="6"/>
    </row>
    <row r="13" spans="1:8" ht="9.6" customHeight="1">
      <c r="A13" s="788" t="s">
        <v>2750</v>
      </c>
      <c r="B13" s="789"/>
      <c r="C13" s="790"/>
      <c r="D13" s="235" t="s">
        <v>2598</v>
      </c>
      <c r="E13" s="283">
        <v>500</v>
      </c>
      <c r="F13" s="235" t="s">
        <v>2751</v>
      </c>
      <c r="G13" s="242" t="s">
        <v>2752</v>
      </c>
      <c r="H13" s="6"/>
    </row>
    <row r="14" spans="1:8" ht="9.6" customHeight="1">
      <c r="A14" s="922" t="s">
        <v>1987</v>
      </c>
      <c r="B14" s="923"/>
      <c r="C14" s="923"/>
      <c r="D14" s="923"/>
      <c r="E14" s="923"/>
      <c r="F14" s="923"/>
      <c r="G14" s="924"/>
      <c r="H14" s="240" t="s">
        <v>2753</v>
      </c>
    </row>
    <row r="15" spans="1:8" ht="9.6" customHeight="1">
      <c r="A15" s="975" t="s">
        <v>1997</v>
      </c>
      <c r="B15" s="976"/>
      <c r="C15" s="976"/>
      <c r="D15" s="976"/>
      <c r="E15" s="976"/>
      <c r="F15" s="976"/>
      <c r="G15" s="976"/>
      <c r="H15" s="977"/>
    </row>
    <row r="16" spans="1:8" ht="9.6" customHeight="1">
      <c r="A16" s="788" t="s">
        <v>1998</v>
      </c>
      <c r="B16" s="790"/>
      <c r="C16" s="237" t="s">
        <v>1990</v>
      </c>
      <c r="D16" s="236" t="s">
        <v>1992</v>
      </c>
      <c r="E16" s="235" t="s">
        <v>1999</v>
      </c>
      <c r="F16" s="788" t="s">
        <v>2000</v>
      </c>
      <c r="G16" s="790"/>
      <c r="H16" s="6"/>
    </row>
    <row r="17" spans="1:9" ht="9.6" customHeight="1">
      <c r="A17" s="737" t="s">
        <v>1876</v>
      </c>
      <c r="B17" s="738"/>
      <c r="C17" s="242" t="s">
        <v>2002</v>
      </c>
      <c r="D17" s="242" t="s">
        <v>2754</v>
      </c>
      <c r="E17" s="238">
        <v>24.431999999999999</v>
      </c>
      <c r="F17" s="796">
        <v>9.7729999999999997</v>
      </c>
      <c r="G17" s="797"/>
      <c r="H17" s="6"/>
    </row>
    <row r="18" spans="1:9" ht="9.6" customHeight="1">
      <c r="A18" s="922" t="s">
        <v>1987</v>
      </c>
      <c r="B18" s="923"/>
      <c r="C18" s="923"/>
      <c r="D18" s="923"/>
      <c r="E18" s="923"/>
      <c r="F18" s="923"/>
      <c r="G18" s="924"/>
      <c r="H18" s="240" t="s">
        <v>2755</v>
      </c>
    </row>
    <row r="19" spans="1:9" ht="9.6" customHeight="1">
      <c r="A19" s="782" t="s">
        <v>2005</v>
      </c>
      <c r="B19" s="783"/>
      <c r="C19" s="783"/>
      <c r="D19" s="783"/>
      <c r="E19" s="783"/>
      <c r="F19" s="783"/>
      <c r="G19" s="783"/>
      <c r="H19" s="784"/>
    </row>
    <row r="20" spans="1:9" ht="9.6" customHeight="1">
      <c r="A20" s="785" t="s">
        <v>1979</v>
      </c>
      <c r="B20" s="786"/>
      <c r="C20" s="787"/>
      <c r="D20" s="237" t="s">
        <v>1990</v>
      </c>
      <c r="E20" s="235" t="s">
        <v>1991</v>
      </c>
      <c r="F20" s="237" t="s">
        <v>1992</v>
      </c>
      <c r="G20" s="242" t="s">
        <v>1983</v>
      </c>
      <c r="H20" s="6"/>
    </row>
    <row r="21" spans="1:9" ht="9.6" customHeight="1">
      <c r="A21" s="788" t="s">
        <v>2489</v>
      </c>
      <c r="B21" s="789"/>
      <c r="C21" s="790"/>
      <c r="D21" s="235" t="s">
        <v>2007</v>
      </c>
      <c r="E21" s="235" t="s">
        <v>2490</v>
      </c>
      <c r="F21" s="245" t="s">
        <v>2491</v>
      </c>
      <c r="G21" s="242" t="s">
        <v>2756</v>
      </c>
      <c r="H21" s="6"/>
    </row>
    <row r="22" spans="1:9" ht="9.6" customHeight="1">
      <c r="A22" s="922" t="s">
        <v>1987</v>
      </c>
      <c r="B22" s="923"/>
      <c r="C22" s="923"/>
      <c r="D22" s="923"/>
      <c r="E22" s="923"/>
      <c r="F22" s="923"/>
      <c r="G22" s="924"/>
      <c r="H22" s="240" t="s">
        <v>2757</v>
      </c>
    </row>
    <row r="23" spans="1:9" ht="9.6" customHeight="1">
      <c r="A23" s="471"/>
      <c r="B23" s="431"/>
      <c r="C23" s="431"/>
      <c r="D23" s="431"/>
      <c r="E23" s="431"/>
      <c r="F23" s="431"/>
      <c r="G23" s="431"/>
      <c r="H23" s="472"/>
    </row>
    <row r="24" spans="1:9" ht="9.9499999999999993" customHeight="1">
      <c r="A24" s="919" t="s">
        <v>2494</v>
      </c>
      <c r="B24" s="920"/>
      <c r="C24" s="920"/>
      <c r="D24" s="920"/>
      <c r="E24" s="920"/>
      <c r="F24" s="920"/>
      <c r="G24" s="921"/>
      <c r="H24" s="240" t="s">
        <v>2758</v>
      </c>
    </row>
    <row r="25" spans="1:9" ht="8.25" customHeight="1">
      <c r="A25" s="778" t="s">
        <v>2014</v>
      </c>
      <c r="B25" s="778"/>
      <c r="C25" s="778"/>
      <c r="D25" s="778"/>
      <c r="E25" s="778"/>
      <c r="F25" s="778"/>
      <c r="G25" s="778"/>
      <c r="H25" s="778"/>
      <c r="I25" s="778"/>
    </row>
    <row r="26" spans="1:9" ht="0.95" customHeight="1"/>
    <row r="27" spans="1:9" ht="30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8.6640625" customWidth="1"/>
    <col min="8" max="8" width="9.83203125" customWidth="1"/>
    <col min="9" max="9" width="19.83203125" customWidth="1"/>
  </cols>
  <sheetData>
    <row r="1" spans="1:8" ht="48" customHeight="1">
      <c r="A1" s="931" t="s">
        <v>2473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2759</v>
      </c>
      <c r="C3" s="749"/>
      <c r="D3" s="749"/>
      <c r="E3" s="749"/>
      <c r="F3" s="750"/>
      <c r="G3" s="904" t="s">
        <v>874</v>
      </c>
      <c r="H3" s="905"/>
    </row>
    <row r="4" spans="1:8" ht="9.6" customHeight="1">
      <c r="A4" s="233">
        <v>12.2</v>
      </c>
      <c r="B4" s="748" t="s">
        <v>1886</v>
      </c>
      <c r="C4" s="749"/>
      <c r="D4" s="749"/>
      <c r="E4" s="749"/>
      <c r="F4" s="750"/>
      <c r="G4" s="528" t="s">
        <v>2417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9.7729999999999997</v>
      </c>
      <c r="F7" s="235" t="s">
        <v>1986</v>
      </c>
      <c r="G7" s="277">
        <v>489</v>
      </c>
      <c r="H7" s="6"/>
    </row>
    <row r="8" spans="1:8" ht="9.6" customHeight="1">
      <c r="A8" s="922" t="s">
        <v>1987</v>
      </c>
      <c r="B8" s="923"/>
      <c r="C8" s="923"/>
      <c r="D8" s="923"/>
      <c r="E8" s="923"/>
      <c r="F8" s="923"/>
      <c r="G8" s="924"/>
      <c r="H8" s="240" t="s">
        <v>2743</v>
      </c>
    </row>
    <row r="9" spans="1:8" ht="19.350000000000001" customHeight="1">
      <c r="A9" s="798" t="s">
        <v>1989</v>
      </c>
      <c r="B9" s="799"/>
      <c r="C9" s="799"/>
      <c r="D9" s="799"/>
      <c r="E9" s="799"/>
      <c r="F9" s="799"/>
      <c r="G9" s="799"/>
      <c r="H9" s="800"/>
    </row>
    <row r="10" spans="1:8" ht="9.6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9.6" customHeight="1">
      <c r="A11" s="788" t="s">
        <v>2744</v>
      </c>
      <c r="B11" s="789"/>
      <c r="C11" s="790"/>
      <c r="D11" s="235" t="s">
        <v>2565</v>
      </c>
      <c r="E11" s="238">
        <v>13.59</v>
      </c>
      <c r="F11" s="243" t="s">
        <v>2760</v>
      </c>
      <c r="G11" s="242" t="s">
        <v>2761</v>
      </c>
      <c r="H11" s="6"/>
    </row>
    <row r="12" spans="1:8" ht="9.6" customHeight="1">
      <c r="A12" s="788" t="s">
        <v>2747</v>
      </c>
      <c r="B12" s="789"/>
      <c r="C12" s="790"/>
      <c r="D12" s="235" t="s">
        <v>2565</v>
      </c>
      <c r="E12" s="238">
        <v>22.550999999999998</v>
      </c>
      <c r="F12" s="243" t="s">
        <v>2762</v>
      </c>
      <c r="G12" s="242" t="s">
        <v>2763</v>
      </c>
      <c r="H12" s="6"/>
    </row>
    <row r="13" spans="1:8" ht="9.6" customHeight="1">
      <c r="A13" s="788" t="s">
        <v>2750</v>
      </c>
      <c r="B13" s="789"/>
      <c r="C13" s="790"/>
      <c r="D13" s="235" t="s">
        <v>2598</v>
      </c>
      <c r="E13" s="283">
        <v>828</v>
      </c>
      <c r="F13" s="243" t="s">
        <v>2764</v>
      </c>
      <c r="G13" s="242" t="s">
        <v>2765</v>
      </c>
      <c r="H13" s="6"/>
    </row>
    <row r="14" spans="1:8" ht="9.6" customHeight="1">
      <c r="A14" s="922" t="s">
        <v>1987</v>
      </c>
      <c r="B14" s="923"/>
      <c r="C14" s="923"/>
      <c r="D14" s="923"/>
      <c r="E14" s="923"/>
      <c r="F14" s="923"/>
      <c r="G14" s="924"/>
      <c r="H14" s="240" t="s">
        <v>2766</v>
      </c>
    </row>
    <row r="15" spans="1:8" ht="9.6" customHeight="1">
      <c r="A15" s="782" t="s">
        <v>1997</v>
      </c>
      <c r="B15" s="783"/>
      <c r="C15" s="783"/>
      <c r="D15" s="783"/>
      <c r="E15" s="783"/>
      <c r="F15" s="783"/>
      <c r="G15" s="783"/>
      <c r="H15" s="784"/>
    </row>
    <row r="16" spans="1:8" ht="9.6" customHeight="1">
      <c r="A16" s="788" t="s">
        <v>1998</v>
      </c>
      <c r="B16" s="790"/>
      <c r="C16" s="243" t="s">
        <v>1990</v>
      </c>
      <c r="D16" s="236" t="s">
        <v>1992</v>
      </c>
      <c r="E16" s="235" t="s">
        <v>1999</v>
      </c>
      <c r="F16" s="788" t="s">
        <v>2000</v>
      </c>
      <c r="G16" s="790"/>
      <c r="H16" s="6"/>
    </row>
    <row r="17" spans="1:9" ht="9.6" customHeight="1">
      <c r="A17" s="737" t="s">
        <v>1876</v>
      </c>
      <c r="B17" s="738"/>
      <c r="C17" s="242" t="s">
        <v>2002</v>
      </c>
      <c r="D17" s="242" t="s">
        <v>2754</v>
      </c>
      <c r="E17" s="238">
        <v>24.431999999999999</v>
      </c>
      <c r="F17" s="796">
        <v>9.7729999999999997</v>
      </c>
      <c r="G17" s="797"/>
      <c r="H17" s="6"/>
    </row>
    <row r="18" spans="1:9" ht="9.6" customHeight="1">
      <c r="A18" s="922" t="s">
        <v>1987</v>
      </c>
      <c r="B18" s="923"/>
      <c r="C18" s="923"/>
      <c r="D18" s="923"/>
      <c r="E18" s="923"/>
      <c r="F18" s="923"/>
      <c r="G18" s="924"/>
      <c r="H18" s="240" t="s">
        <v>2755</v>
      </c>
    </row>
    <row r="19" spans="1:9" ht="9.6" customHeight="1">
      <c r="A19" s="782" t="s">
        <v>2005</v>
      </c>
      <c r="B19" s="783"/>
      <c r="C19" s="783"/>
      <c r="D19" s="783"/>
      <c r="E19" s="783"/>
      <c r="F19" s="783"/>
      <c r="G19" s="783"/>
      <c r="H19" s="784"/>
    </row>
    <row r="20" spans="1:9" ht="9.6" customHeight="1">
      <c r="A20" s="785" t="s">
        <v>1979</v>
      </c>
      <c r="B20" s="786"/>
      <c r="C20" s="787"/>
      <c r="D20" s="243" t="s">
        <v>1990</v>
      </c>
      <c r="E20" s="235" t="s">
        <v>1991</v>
      </c>
      <c r="F20" s="237" t="s">
        <v>1992</v>
      </c>
      <c r="G20" s="242" t="s">
        <v>1983</v>
      </c>
      <c r="H20" s="6"/>
    </row>
    <row r="21" spans="1:9" ht="9.6" customHeight="1">
      <c r="A21" s="788" t="s">
        <v>2489</v>
      </c>
      <c r="B21" s="789"/>
      <c r="C21" s="790"/>
      <c r="D21" s="235" t="s">
        <v>2007</v>
      </c>
      <c r="E21" s="235" t="s">
        <v>2490</v>
      </c>
      <c r="F21" s="245" t="s">
        <v>2491</v>
      </c>
      <c r="G21" s="242" t="s">
        <v>2756</v>
      </c>
      <c r="H21" s="6"/>
    </row>
    <row r="22" spans="1:9" ht="9.6" customHeight="1">
      <c r="A22" s="922" t="s">
        <v>1987</v>
      </c>
      <c r="B22" s="923"/>
      <c r="C22" s="923"/>
      <c r="D22" s="923"/>
      <c r="E22" s="923"/>
      <c r="F22" s="923"/>
      <c r="G22" s="924"/>
      <c r="H22" s="240" t="s">
        <v>2757</v>
      </c>
    </row>
    <row r="23" spans="1:9" ht="9.6" customHeight="1">
      <c r="A23" s="471"/>
      <c r="B23" s="431"/>
      <c r="C23" s="431"/>
      <c r="D23" s="431"/>
      <c r="E23" s="431"/>
      <c r="F23" s="431"/>
      <c r="G23" s="431"/>
      <c r="H23" s="472"/>
    </row>
    <row r="24" spans="1:9" ht="9.9499999999999993" customHeight="1">
      <c r="A24" s="919" t="s">
        <v>2494</v>
      </c>
      <c r="B24" s="920"/>
      <c r="C24" s="920"/>
      <c r="D24" s="920"/>
      <c r="E24" s="920"/>
      <c r="F24" s="920"/>
      <c r="G24" s="921"/>
      <c r="H24" s="240" t="s">
        <v>2767</v>
      </c>
    </row>
    <row r="25" spans="1:9" ht="8.25" customHeight="1">
      <c r="A25" s="778" t="s">
        <v>2014</v>
      </c>
      <c r="B25" s="778"/>
      <c r="C25" s="778"/>
      <c r="D25" s="778"/>
      <c r="E25" s="778"/>
      <c r="F25" s="778"/>
      <c r="G25" s="778"/>
      <c r="H25" s="778"/>
      <c r="I25" s="778"/>
    </row>
    <row r="26" spans="1:9" ht="0.95" customHeight="1"/>
    <row r="27" spans="1:9" ht="30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9.33203125" customWidth="1"/>
  </cols>
  <sheetData>
    <row r="1" spans="1:8" ht="52.7" customHeight="1">
      <c r="A1" s="754" t="s">
        <v>2415</v>
      </c>
      <c r="B1" s="755"/>
      <c r="C1" s="755"/>
      <c r="D1" s="756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2768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12.3</v>
      </c>
      <c r="B4" s="648" t="s">
        <v>1267</v>
      </c>
      <c r="C4" s="649"/>
      <c r="D4" s="649"/>
      <c r="E4" s="649"/>
      <c r="F4" s="650"/>
      <c r="G4" s="651" t="s">
        <v>1440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8.5510000000000002</v>
      </c>
      <c r="F7" s="189" t="s">
        <v>1276</v>
      </c>
      <c r="G7" s="193">
        <v>428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2769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2770</v>
      </c>
      <c r="B11" s="644"/>
      <c r="C11" s="643"/>
      <c r="D11" s="189" t="s">
        <v>2771</v>
      </c>
      <c r="E11" s="192">
        <v>59.98</v>
      </c>
      <c r="F11" s="196" t="s">
        <v>2772</v>
      </c>
      <c r="G11" s="190" t="s">
        <v>2773</v>
      </c>
      <c r="H11" s="6"/>
    </row>
    <row r="12" spans="1:8" ht="10.5" customHeight="1">
      <c r="A12" s="619" t="s">
        <v>1281</v>
      </c>
      <c r="B12" s="620"/>
      <c r="C12" s="620"/>
      <c r="D12" s="620"/>
      <c r="E12" s="620"/>
      <c r="F12" s="620"/>
      <c r="G12" s="621"/>
      <c r="H12" s="195" t="s">
        <v>2774</v>
      </c>
    </row>
    <row r="13" spans="1:8" ht="10.5" customHeight="1">
      <c r="A13" s="731" t="s">
        <v>1291</v>
      </c>
      <c r="B13" s="732"/>
      <c r="C13" s="732"/>
      <c r="D13" s="732"/>
      <c r="E13" s="732"/>
      <c r="F13" s="732"/>
      <c r="G13" s="732"/>
      <c r="H13" s="733"/>
    </row>
    <row r="14" spans="1:8" ht="10.5" customHeight="1">
      <c r="A14" s="642" t="s">
        <v>1292</v>
      </c>
      <c r="B14" s="643"/>
      <c r="C14" s="196" t="s">
        <v>1284</v>
      </c>
      <c r="D14" s="185" t="s">
        <v>1286</v>
      </c>
      <c r="E14" s="189" t="s">
        <v>1293</v>
      </c>
      <c r="F14" s="642" t="s">
        <v>1294</v>
      </c>
      <c r="G14" s="643"/>
      <c r="H14" s="6"/>
    </row>
    <row r="15" spans="1:8" ht="10.5" customHeight="1">
      <c r="A15" s="626" t="s">
        <v>1340</v>
      </c>
      <c r="B15" s="627"/>
      <c r="C15" s="190" t="s">
        <v>1296</v>
      </c>
      <c r="D15" s="190" t="s">
        <v>1395</v>
      </c>
      <c r="E15" s="192">
        <v>24.431999999999999</v>
      </c>
      <c r="F15" s="628">
        <v>8.5510000000000002</v>
      </c>
      <c r="G15" s="629"/>
      <c r="H15" s="6"/>
    </row>
    <row r="16" spans="1:8" ht="10.5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2775</v>
      </c>
    </row>
    <row r="17" spans="1:9" ht="10.5" customHeight="1">
      <c r="A17" s="760" t="s">
        <v>1299</v>
      </c>
      <c r="B17" s="761"/>
      <c r="C17" s="761"/>
      <c r="D17" s="761"/>
      <c r="E17" s="761"/>
      <c r="F17" s="761"/>
      <c r="G17" s="761"/>
      <c r="H17" s="762"/>
    </row>
    <row r="18" spans="1:9" ht="10.5" customHeight="1">
      <c r="A18" s="633" t="s">
        <v>1270</v>
      </c>
      <c r="B18" s="634"/>
      <c r="C18" s="635"/>
      <c r="D18" s="196" t="s">
        <v>1284</v>
      </c>
      <c r="E18" s="189" t="s">
        <v>1285</v>
      </c>
      <c r="F18" s="188" t="s">
        <v>1286</v>
      </c>
      <c r="G18" s="190" t="s">
        <v>1274</v>
      </c>
      <c r="H18" s="6"/>
    </row>
    <row r="19" spans="1:9" ht="10.5" customHeight="1">
      <c r="A19" s="642" t="s">
        <v>1421</v>
      </c>
      <c r="B19" s="644"/>
      <c r="C19" s="643"/>
      <c r="D19" s="189" t="s">
        <v>1422</v>
      </c>
      <c r="E19" s="189" t="s">
        <v>1423</v>
      </c>
      <c r="F19" s="218" t="s">
        <v>1518</v>
      </c>
      <c r="G19" s="190" t="s">
        <v>2776</v>
      </c>
      <c r="H19" s="6"/>
    </row>
    <row r="20" spans="1:9" ht="10.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2777</v>
      </c>
    </row>
    <row r="21" spans="1:9" ht="10.5" customHeight="1">
      <c r="A21" s="471"/>
      <c r="B21" s="431"/>
      <c r="C21" s="431"/>
      <c r="D21" s="431"/>
      <c r="E21" s="431"/>
      <c r="F21" s="431"/>
      <c r="G21" s="431"/>
      <c r="H21" s="472"/>
    </row>
    <row r="22" spans="1:9" ht="11.25" customHeight="1">
      <c r="A22" s="622" t="s">
        <v>1303</v>
      </c>
      <c r="B22" s="623"/>
      <c r="C22" s="623"/>
      <c r="D22" s="623"/>
      <c r="E22" s="623"/>
      <c r="F22" s="623"/>
      <c r="G22" s="624"/>
      <c r="H22" s="195" t="s">
        <v>2778</v>
      </c>
    </row>
    <row r="23" spans="1:9" ht="8.25" customHeight="1">
      <c r="A23" s="625" t="s">
        <v>1305</v>
      </c>
      <c r="B23" s="625"/>
      <c r="C23" s="625"/>
      <c r="D23" s="625"/>
      <c r="E23" s="625"/>
      <c r="F23" s="625"/>
      <c r="G23" s="625"/>
      <c r="H23" s="625"/>
      <c r="I23" s="625"/>
    </row>
    <row r="24" spans="1:9" ht="0.95" customHeight="1"/>
    <row r="25" spans="1:9" ht="33.950000000000003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workbookViewId="0">
      <selection sqref="A1:K1"/>
    </sheetView>
  </sheetViews>
  <sheetFormatPr baseColWidth="10" defaultColWidth="8.83203125" defaultRowHeight="12.75"/>
  <cols>
    <col min="1" max="1" width="15.6640625" customWidth="1"/>
    <col min="2" max="2" width="4.1640625" customWidth="1"/>
    <col min="3" max="3" width="11.1640625" customWidth="1"/>
    <col min="4" max="4" width="2.33203125" customWidth="1"/>
    <col min="5" max="5" width="8.33203125" customWidth="1"/>
    <col min="6" max="6" width="5.33203125" customWidth="1"/>
    <col min="7" max="7" width="10.1640625" customWidth="1"/>
    <col min="8" max="8" width="18" customWidth="1"/>
    <col min="9" max="9" width="14" customWidth="1"/>
    <col min="10" max="10" width="18.1640625" customWidth="1"/>
    <col min="11" max="11" width="8.1640625" customWidth="1"/>
  </cols>
  <sheetData>
    <row r="1" spans="1:11" ht="18" customHeight="1">
      <c r="A1" s="387" t="s">
        <v>703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</row>
    <row r="2" spans="1:11" ht="9.1999999999999993" customHeight="1">
      <c r="A2" s="510" t="s">
        <v>704</v>
      </c>
      <c r="B2" s="511"/>
      <c r="C2" s="511"/>
      <c r="D2" s="511"/>
      <c r="E2" s="511"/>
      <c r="F2" s="512"/>
    </row>
    <row r="3" spans="1:11" ht="9.1999999999999993" customHeight="1">
      <c r="A3" s="77" t="s">
        <v>705</v>
      </c>
      <c r="B3" s="513">
        <v>238</v>
      </c>
      <c r="C3" s="514"/>
      <c r="D3" s="515"/>
      <c r="E3" s="505" t="s">
        <v>706</v>
      </c>
      <c r="F3" s="506"/>
    </row>
    <row r="4" spans="1:11" ht="9.1999999999999993" customHeight="1">
      <c r="A4" s="77" t="s">
        <v>707</v>
      </c>
      <c r="B4" s="513">
        <v>1300</v>
      </c>
      <c r="C4" s="514"/>
      <c r="D4" s="515"/>
      <c r="E4" s="505" t="s">
        <v>708</v>
      </c>
      <c r="F4" s="506"/>
    </row>
    <row r="5" spans="1:11" ht="9.1999999999999993" customHeight="1">
      <c r="A5" s="510" t="s">
        <v>709</v>
      </c>
      <c r="B5" s="511"/>
      <c r="C5" s="511"/>
      <c r="D5" s="511"/>
      <c r="E5" s="511"/>
      <c r="F5" s="512"/>
    </row>
    <row r="6" spans="1:11" ht="9.1999999999999993" customHeight="1">
      <c r="A6" s="77" t="s">
        <v>705</v>
      </c>
      <c r="B6" s="513">
        <v>153</v>
      </c>
      <c r="C6" s="514"/>
      <c r="D6" s="515"/>
      <c r="E6" s="505" t="s">
        <v>706</v>
      </c>
      <c r="F6" s="506"/>
    </row>
    <row r="7" spans="1:11" ht="9.1999999999999993" customHeight="1">
      <c r="A7" s="77" t="s">
        <v>710</v>
      </c>
      <c r="B7" s="484" t="s">
        <v>711</v>
      </c>
      <c r="C7" s="485"/>
      <c r="D7" s="486"/>
      <c r="E7" s="505" t="s">
        <v>712</v>
      </c>
      <c r="F7" s="506"/>
    </row>
    <row r="8" spans="1:11" ht="9.1999999999999993" customHeight="1">
      <c r="A8" s="77" t="s">
        <v>713</v>
      </c>
      <c r="B8" s="507">
        <v>750</v>
      </c>
      <c r="C8" s="508"/>
      <c r="D8" s="509"/>
      <c r="E8" s="505" t="s">
        <v>714</v>
      </c>
      <c r="F8" s="506"/>
    </row>
    <row r="9" spans="1:11" ht="9.75" customHeight="1">
      <c r="A9" s="484" t="s">
        <v>715</v>
      </c>
      <c r="B9" s="485"/>
      <c r="C9" s="485"/>
      <c r="D9" s="485"/>
      <c r="E9" s="485"/>
      <c r="F9" s="485"/>
      <c r="G9" s="485"/>
      <c r="H9" s="485"/>
      <c r="I9" s="485"/>
      <c r="J9" s="486"/>
    </row>
    <row r="10" spans="1:11" ht="9.75" customHeight="1">
      <c r="A10" s="487" t="s">
        <v>716</v>
      </c>
      <c r="B10" s="488"/>
      <c r="C10" s="78" t="s">
        <v>717</v>
      </c>
      <c r="D10" s="489" t="s">
        <v>718</v>
      </c>
      <c r="E10" s="490"/>
      <c r="F10" s="484" t="s">
        <v>719</v>
      </c>
      <c r="G10" s="486"/>
      <c r="H10" s="80" t="s">
        <v>720</v>
      </c>
      <c r="I10" s="81" t="s">
        <v>721</v>
      </c>
      <c r="J10" s="78" t="s">
        <v>722</v>
      </c>
    </row>
    <row r="11" spans="1:11" ht="9" customHeight="1">
      <c r="A11" s="491" t="s">
        <v>723</v>
      </c>
      <c r="B11" s="492"/>
      <c r="C11" s="83" t="s">
        <v>724</v>
      </c>
      <c r="D11" s="493" t="s">
        <v>725</v>
      </c>
      <c r="E11" s="494"/>
      <c r="F11" s="495">
        <v>500</v>
      </c>
      <c r="G11" s="496"/>
      <c r="H11" s="86">
        <v>750</v>
      </c>
      <c r="I11" s="87">
        <v>1.25</v>
      </c>
      <c r="J11" s="88">
        <v>437.5</v>
      </c>
    </row>
    <row r="12" spans="1:11" ht="9.1999999999999993" customHeight="1">
      <c r="A12" s="473" t="s">
        <v>726</v>
      </c>
      <c r="B12" s="474"/>
      <c r="C12" s="90" t="s">
        <v>727</v>
      </c>
      <c r="D12" s="475" t="s">
        <v>728</v>
      </c>
      <c r="E12" s="476"/>
      <c r="F12" s="480">
        <v>33.32</v>
      </c>
      <c r="G12" s="481"/>
      <c r="H12" s="93">
        <v>309.39999999999998</v>
      </c>
      <c r="I12" s="93">
        <v>342.72</v>
      </c>
      <c r="J12" s="92">
        <v>191.923</v>
      </c>
    </row>
    <row r="13" spans="1:11" ht="9.1999999999999993" customHeight="1">
      <c r="A13" s="473" t="s">
        <v>729</v>
      </c>
      <c r="B13" s="474"/>
      <c r="C13" s="90" t="s">
        <v>727</v>
      </c>
      <c r="D13" s="475" t="s">
        <v>730</v>
      </c>
      <c r="E13" s="476"/>
      <c r="F13" s="480">
        <v>71.400000000000006</v>
      </c>
      <c r="G13" s="481"/>
      <c r="H13" s="93">
        <v>309.39999999999998</v>
      </c>
      <c r="I13" s="93">
        <v>380.8</v>
      </c>
      <c r="J13" s="92">
        <v>319.87200000000001</v>
      </c>
    </row>
    <row r="14" spans="1:11" ht="9.6" customHeight="1">
      <c r="A14" s="497" t="s">
        <v>731</v>
      </c>
      <c r="B14" s="498"/>
      <c r="C14" s="95" t="s">
        <v>727</v>
      </c>
      <c r="D14" s="499" t="s">
        <v>732</v>
      </c>
      <c r="E14" s="500"/>
      <c r="F14" s="424"/>
      <c r="G14" s="479"/>
      <c r="H14" s="41"/>
      <c r="I14" s="97">
        <v>50.5</v>
      </c>
      <c r="J14" s="98">
        <v>8.5850000000000009</v>
      </c>
    </row>
    <row r="15" spans="1:11" ht="9.75" customHeight="1">
      <c r="A15" s="482" t="s">
        <v>733</v>
      </c>
      <c r="B15" s="483"/>
      <c r="C15" s="391"/>
      <c r="D15" s="392"/>
      <c r="E15" s="392"/>
      <c r="F15" s="392"/>
      <c r="G15" s="392"/>
      <c r="H15" s="392"/>
      <c r="I15" s="393"/>
      <c r="J15" s="99">
        <v>957.88</v>
      </c>
    </row>
    <row r="16" spans="1:11" ht="9.75" customHeight="1">
      <c r="A16" s="391"/>
      <c r="B16" s="392"/>
      <c r="C16" s="392"/>
      <c r="D16" s="392"/>
      <c r="E16" s="392"/>
      <c r="F16" s="392"/>
      <c r="G16" s="392"/>
      <c r="H16" s="392"/>
      <c r="I16" s="392"/>
      <c r="J16" s="392"/>
    </row>
    <row r="17" spans="1:10" ht="9.75" customHeight="1">
      <c r="A17" s="484" t="s">
        <v>734</v>
      </c>
      <c r="B17" s="485"/>
      <c r="C17" s="485"/>
      <c r="D17" s="485"/>
      <c r="E17" s="485"/>
      <c r="F17" s="485"/>
      <c r="G17" s="485"/>
      <c r="H17" s="485"/>
      <c r="I17" s="485"/>
      <c r="J17" s="486"/>
    </row>
    <row r="18" spans="1:10" ht="9.75" customHeight="1">
      <c r="A18" s="487" t="s">
        <v>716</v>
      </c>
      <c r="B18" s="488"/>
      <c r="C18" s="78" t="s">
        <v>717</v>
      </c>
      <c r="D18" s="489" t="s">
        <v>718</v>
      </c>
      <c r="E18" s="490"/>
      <c r="F18" s="484" t="s">
        <v>719</v>
      </c>
      <c r="G18" s="486"/>
      <c r="H18" s="80" t="s">
        <v>720</v>
      </c>
      <c r="I18" s="81" t="s">
        <v>721</v>
      </c>
      <c r="J18" s="78" t="s">
        <v>722</v>
      </c>
    </row>
    <row r="19" spans="1:10" ht="9" customHeight="1">
      <c r="A19" s="491" t="s">
        <v>723</v>
      </c>
      <c r="B19" s="492"/>
      <c r="C19" s="83" t="s">
        <v>724</v>
      </c>
      <c r="D19" s="493" t="s">
        <v>735</v>
      </c>
      <c r="E19" s="494"/>
      <c r="F19" s="495">
        <v>500</v>
      </c>
      <c r="G19" s="496"/>
      <c r="H19" s="86">
        <v>750</v>
      </c>
      <c r="I19" s="87">
        <v>1.25</v>
      </c>
      <c r="J19" s="88">
        <v>625</v>
      </c>
    </row>
    <row r="20" spans="1:10" ht="9.1999999999999993" customHeight="1">
      <c r="A20" s="473" t="s">
        <v>726</v>
      </c>
      <c r="B20" s="474"/>
      <c r="C20" s="90" t="s">
        <v>727</v>
      </c>
      <c r="D20" s="475" t="s">
        <v>736</v>
      </c>
      <c r="E20" s="476"/>
      <c r="F20" s="480">
        <v>33.32</v>
      </c>
      <c r="G20" s="481"/>
      <c r="H20" s="93">
        <v>309.39999999999998</v>
      </c>
      <c r="I20" s="93">
        <v>342.72</v>
      </c>
      <c r="J20" s="92">
        <v>229.62200000000001</v>
      </c>
    </row>
    <row r="21" spans="1:10" ht="9.1999999999999993" customHeight="1">
      <c r="A21" s="473" t="s">
        <v>729</v>
      </c>
      <c r="B21" s="474"/>
      <c r="C21" s="90" t="s">
        <v>727</v>
      </c>
      <c r="D21" s="475" t="s">
        <v>736</v>
      </c>
      <c r="E21" s="476"/>
      <c r="F21" s="480">
        <v>71.400000000000006</v>
      </c>
      <c r="G21" s="481"/>
      <c r="H21" s="93">
        <v>309.39999999999998</v>
      </c>
      <c r="I21" s="93">
        <v>380.8</v>
      </c>
      <c r="J21" s="92">
        <v>255.136</v>
      </c>
    </row>
    <row r="22" spans="1:10" ht="9.6" customHeight="1">
      <c r="A22" s="497" t="s">
        <v>731</v>
      </c>
      <c r="B22" s="498"/>
      <c r="C22" s="95" t="s">
        <v>727</v>
      </c>
      <c r="D22" s="499" t="s">
        <v>732</v>
      </c>
      <c r="E22" s="500"/>
      <c r="F22" s="424"/>
      <c r="G22" s="479"/>
      <c r="H22" s="41"/>
      <c r="I22" s="97">
        <v>50.5</v>
      </c>
      <c r="J22" s="98">
        <v>8.5850000000000009</v>
      </c>
    </row>
    <row r="23" spans="1:10" ht="9.75" customHeight="1">
      <c r="A23" s="482" t="s">
        <v>733</v>
      </c>
      <c r="B23" s="483"/>
      <c r="C23" s="391"/>
      <c r="D23" s="392"/>
      <c r="E23" s="392"/>
      <c r="F23" s="392"/>
      <c r="G23" s="392"/>
      <c r="H23" s="392"/>
      <c r="I23" s="393"/>
      <c r="J23" s="78" t="s">
        <v>737</v>
      </c>
    </row>
    <row r="24" spans="1:10" ht="9.75" customHeight="1">
      <c r="A24" s="484" t="s">
        <v>738</v>
      </c>
      <c r="B24" s="485"/>
      <c r="C24" s="485"/>
      <c r="D24" s="485"/>
      <c r="E24" s="485"/>
      <c r="F24" s="485"/>
      <c r="G24" s="485"/>
      <c r="H24" s="485"/>
      <c r="I24" s="485"/>
      <c r="J24" s="486"/>
    </row>
    <row r="25" spans="1:10" ht="9.75" customHeight="1">
      <c r="A25" s="487" t="s">
        <v>716</v>
      </c>
      <c r="B25" s="488"/>
      <c r="C25" s="78" t="s">
        <v>717</v>
      </c>
      <c r="D25" s="489" t="s">
        <v>718</v>
      </c>
      <c r="E25" s="490"/>
      <c r="F25" s="391"/>
      <c r="G25" s="393"/>
      <c r="H25" s="79" t="s">
        <v>739</v>
      </c>
      <c r="I25" s="100" t="s">
        <v>721</v>
      </c>
      <c r="J25" s="78" t="s">
        <v>722</v>
      </c>
    </row>
    <row r="26" spans="1:10" ht="9" customHeight="1">
      <c r="A26" s="491" t="s">
        <v>740</v>
      </c>
      <c r="B26" s="492"/>
      <c r="C26" s="83" t="s">
        <v>727</v>
      </c>
      <c r="D26" s="493" t="s">
        <v>741</v>
      </c>
      <c r="E26" s="494"/>
      <c r="F26" s="501"/>
      <c r="G26" s="502"/>
      <c r="H26" s="84" t="s">
        <v>742</v>
      </c>
      <c r="I26" s="84" t="s">
        <v>743</v>
      </c>
      <c r="J26" s="88">
        <v>887.096</v>
      </c>
    </row>
    <row r="27" spans="1:10" ht="9.9499999999999993" customHeight="1">
      <c r="A27" s="497" t="s">
        <v>744</v>
      </c>
      <c r="B27" s="498"/>
      <c r="C27" s="95" t="s">
        <v>727</v>
      </c>
      <c r="D27" s="499" t="s">
        <v>745</v>
      </c>
      <c r="E27" s="500"/>
      <c r="F27" s="503"/>
      <c r="G27" s="504"/>
      <c r="H27" s="96" t="s">
        <v>742</v>
      </c>
      <c r="I27" s="101">
        <v>351.05</v>
      </c>
      <c r="J27" s="98">
        <v>175.52500000000001</v>
      </c>
    </row>
    <row r="28" spans="1:10" ht="9.75" customHeight="1">
      <c r="A28" s="482" t="s">
        <v>733</v>
      </c>
      <c r="B28" s="483"/>
      <c r="C28" s="391"/>
      <c r="D28" s="392"/>
      <c r="E28" s="392"/>
      <c r="F28" s="392"/>
      <c r="G28" s="392"/>
      <c r="H28" s="392"/>
      <c r="I28" s="393"/>
      <c r="J28" s="78" t="s">
        <v>746</v>
      </c>
    </row>
    <row r="29" spans="1:10" ht="9.75" customHeight="1">
      <c r="A29" s="484" t="s">
        <v>747</v>
      </c>
      <c r="B29" s="485"/>
      <c r="C29" s="485"/>
      <c r="D29" s="485"/>
      <c r="E29" s="485"/>
      <c r="F29" s="485"/>
      <c r="G29" s="485"/>
      <c r="H29" s="485"/>
      <c r="I29" s="485"/>
      <c r="J29" s="486"/>
    </row>
    <row r="30" spans="1:10" ht="9.75" customHeight="1">
      <c r="A30" s="487" t="s">
        <v>716</v>
      </c>
      <c r="B30" s="488"/>
      <c r="C30" s="78" t="s">
        <v>717</v>
      </c>
      <c r="D30" s="489" t="s">
        <v>718</v>
      </c>
      <c r="E30" s="490"/>
      <c r="F30" s="484" t="s">
        <v>719</v>
      </c>
      <c r="G30" s="486"/>
      <c r="H30" s="80" t="s">
        <v>720</v>
      </c>
      <c r="I30" s="81" t="s">
        <v>721</v>
      </c>
      <c r="J30" s="78" t="s">
        <v>722</v>
      </c>
    </row>
    <row r="31" spans="1:10" ht="9" customHeight="1">
      <c r="A31" s="491" t="s">
        <v>723</v>
      </c>
      <c r="B31" s="492"/>
      <c r="C31" s="83" t="s">
        <v>724</v>
      </c>
      <c r="D31" s="493" t="s">
        <v>748</v>
      </c>
      <c r="E31" s="494"/>
      <c r="F31" s="495">
        <v>500</v>
      </c>
      <c r="G31" s="496"/>
      <c r="H31" s="86">
        <v>750</v>
      </c>
      <c r="I31" s="87">
        <v>1.25</v>
      </c>
      <c r="J31" s="88">
        <v>375</v>
      </c>
    </row>
    <row r="32" spans="1:10" ht="9.1999999999999993" customHeight="1">
      <c r="A32" s="473" t="s">
        <v>726</v>
      </c>
      <c r="B32" s="474"/>
      <c r="C32" s="90" t="s">
        <v>727</v>
      </c>
      <c r="D32" s="475" t="s">
        <v>749</v>
      </c>
      <c r="E32" s="476"/>
      <c r="F32" s="480">
        <v>33.32</v>
      </c>
      <c r="G32" s="481"/>
      <c r="H32" s="93">
        <v>309.39999999999998</v>
      </c>
      <c r="I32" s="93">
        <v>342.72</v>
      </c>
      <c r="J32" s="92">
        <v>245.04499999999999</v>
      </c>
    </row>
    <row r="33" spans="1:10" ht="9.1999999999999993" customHeight="1">
      <c r="A33" s="473" t="s">
        <v>729</v>
      </c>
      <c r="B33" s="474"/>
      <c r="C33" s="90" t="s">
        <v>727</v>
      </c>
      <c r="D33" s="475" t="s">
        <v>749</v>
      </c>
      <c r="E33" s="476"/>
      <c r="F33" s="480">
        <v>71.400000000000006</v>
      </c>
      <c r="G33" s="481"/>
      <c r="H33" s="93">
        <v>309.39999999999998</v>
      </c>
      <c r="I33" s="93">
        <v>380.8</v>
      </c>
      <c r="J33" s="92">
        <v>272.27199999999999</v>
      </c>
    </row>
    <row r="34" spans="1:10" ht="9.6" customHeight="1">
      <c r="A34" s="497" t="s">
        <v>731</v>
      </c>
      <c r="B34" s="498"/>
      <c r="C34" s="95" t="s">
        <v>727</v>
      </c>
      <c r="D34" s="499" t="s">
        <v>732</v>
      </c>
      <c r="E34" s="500"/>
      <c r="F34" s="424"/>
      <c r="G34" s="479"/>
      <c r="H34" s="41"/>
      <c r="I34" s="97">
        <v>50.5</v>
      </c>
      <c r="J34" s="98">
        <v>8.5850000000000009</v>
      </c>
    </row>
    <row r="35" spans="1:10" ht="9.75" customHeight="1">
      <c r="A35" s="482" t="s">
        <v>733</v>
      </c>
      <c r="B35" s="483"/>
      <c r="C35" s="391"/>
      <c r="D35" s="392"/>
      <c r="E35" s="392"/>
      <c r="F35" s="392"/>
      <c r="G35" s="392"/>
      <c r="H35" s="392"/>
      <c r="I35" s="393"/>
      <c r="J35" s="99">
        <v>900.90200000000004</v>
      </c>
    </row>
    <row r="36" spans="1:10" ht="18.95" customHeight="1">
      <c r="A36" s="398"/>
      <c r="B36" s="399"/>
      <c r="C36" s="399"/>
      <c r="D36" s="399"/>
      <c r="E36" s="399"/>
      <c r="F36" s="399"/>
      <c r="G36" s="399"/>
      <c r="H36" s="399"/>
      <c r="I36" s="399"/>
      <c r="J36" s="400"/>
    </row>
    <row r="37" spans="1:10" ht="9.75" customHeight="1">
      <c r="A37" s="484" t="s">
        <v>750</v>
      </c>
      <c r="B37" s="485"/>
      <c r="C37" s="485"/>
      <c r="D37" s="485"/>
      <c r="E37" s="485"/>
      <c r="F37" s="485"/>
      <c r="G37" s="485"/>
      <c r="H37" s="485"/>
      <c r="I37" s="485"/>
      <c r="J37" s="486"/>
    </row>
    <row r="38" spans="1:10" ht="9.75" customHeight="1">
      <c r="A38" s="487" t="s">
        <v>716</v>
      </c>
      <c r="B38" s="488"/>
      <c r="C38" s="78" t="s">
        <v>717</v>
      </c>
      <c r="D38" s="489" t="s">
        <v>718</v>
      </c>
      <c r="E38" s="490"/>
      <c r="F38" s="484" t="s">
        <v>719</v>
      </c>
      <c r="G38" s="486"/>
      <c r="H38" s="80" t="s">
        <v>720</v>
      </c>
      <c r="I38" s="81" t="s">
        <v>721</v>
      </c>
      <c r="J38" s="78" t="s">
        <v>722</v>
      </c>
    </row>
    <row r="39" spans="1:10" ht="9" customHeight="1">
      <c r="A39" s="491" t="s">
        <v>723</v>
      </c>
      <c r="B39" s="492"/>
      <c r="C39" s="83" t="s">
        <v>724</v>
      </c>
      <c r="D39" s="493" t="s">
        <v>751</v>
      </c>
      <c r="E39" s="494"/>
      <c r="F39" s="495">
        <v>500</v>
      </c>
      <c r="G39" s="496"/>
      <c r="H39" s="86">
        <v>750</v>
      </c>
      <c r="I39" s="87">
        <v>1.25</v>
      </c>
      <c r="J39" s="88">
        <v>262.5</v>
      </c>
    </row>
    <row r="40" spans="1:10" ht="9.1999999999999993" customHeight="1">
      <c r="A40" s="473" t="s">
        <v>726</v>
      </c>
      <c r="B40" s="474"/>
      <c r="C40" s="90" t="s">
        <v>727</v>
      </c>
      <c r="D40" s="475" t="s">
        <v>745</v>
      </c>
      <c r="E40" s="476"/>
      <c r="F40" s="480">
        <v>33.32</v>
      </c>
      <c r="G40" s="481"/>
      <c r="H40" s="93">
        <v>309.39999999999998</v>
      </c>
      <c r="I40" s="93">
        <v>342.72</v>
      </c>
      <c r="J40" s="92">
        <v>171.36</v>
      </c>
    </row>
    <row r="41" spans="1:10" ht="9.1999999999999993" customHeight="1">
      <c r="A41" s="473" t="s">
        <v>729</v>
      </c>
      <c r="B41" s="474"/>
      <c r="C41" s="90" t="s">
        <v>727</v>
      </c>
      <c r="D41" s="475" t="s">
        <v>752</v>
      </c>
      <c r="E41" s="476"/>
      <c r="F41" s="480">
        <v>71.400000000000006</v>
      </c>
      <c r="G41" s="481"/>
      <c r="H41" s="93">
        <v>309.39999999999998</v>
      </c>
      <c r="I41" s="93">
        <v>380.8</v>
      </c>
      <c r="J41" s="92">
        <v>380.8</v>
      </c>
    </row>
    <row r="42" spans="1:10" ht="9.6" customHeight="1">
      <c r="A42" s="497" t="s">
        <v>731</v>
      </c>
      <c r="B42" s="498"/>
      <c r="C42" s="95" t="s">
        <v>727</v>
      </c>
      <c r="D42" s="499" t="s">
        <v>753</v>
      </c>
      <c r="E42" s="500"/>
      <c r="F42" s="424"/>
      <c r="G42" s="479"/>
      <c r="H42" s="41"/>
      <c r="I42" s="97">
        <v>50.5</v>
      </c>
      <c r="J42" s="98">
        <v>8.08</v>
      </c>
    </row>
    <row r="43" spans="1:10" ht="9.75" customHeight="1">
      <c r="A43" s="482" t="s">
        <v>733</v>
      </c>
      <c r="B43" s="483"/>
      <c r="C43" s="391"/>
      <c r="D43" s="392"/>
      <c r="E43" s="392"/>
      <c r="F43" s="392"/>
      <c r="G43" s="392"/>
      <c r="H43" s="392"/>
      <c r="I43" s="393"/>
      <c r="J43" s="99">
        <v>822.74</v>
      </c>
    </row>
    <row r="44" spans="1:10" ht="9.75" customHeight="1">
      <c r="A44" s="484" t="s">
        <v>754</v>
      </c>
      <c r="B44" s="485"/>
      <c r="C44" s="485"/>
      <c r="D44" s="485"/>
      <c r="E44" s="485"/>
      <c r="F44" s="485"/>
      <c r="G44" s="485"/>
      <c r="H44" s="485"/>
      <c r="I44" s="485"/>
      <c r="J44" s="486"/>
    </row>
    <row r="45" spans="1:10" ht="9.75" customHeight="1">
      <c r="A45" s="487" t="s">
        <v>716</v>
      </c>
      <c r="B45" s="488"/>
      <c r="C45" s="78" t="s">
        <v>717</v>
      </c>
      <c r="D45" s="489" t="s">
        <v>718</v>
      </c>
      <c r="E45" s="490"/>
      <c r="F45" s="484" t="s">
        <v>719</v>
      </c>
      <c r="G45" s="486"/>
      <c r="H45" s="80" t="s">
        <v>720</v>
      </c>
      <c r="I45" s="81" t="s">
        <v>721</v>
      </c>
      <c r="J45" s="78" t="s">
        <v>722</v>
      </c>
    </row>
    <row r="46" spans="1:10" ht="9" customHeight="1">
      <c r="A46" s="491" t="s">
        <v>723</v>
      </c>
      <c r="B46" s="492"/>
      <c r="C46" s="83" t="s">
        <v>724</v>
      </c>
      <c r="D46" s="493" t="s">
        <v>755</v>
      </c>
      <c r="E46" s="494"/>
      <c r="F46" s="495">
        <v>500</v>
      </c>
      <c r="G46" s="496"/>
      <c r="H46" s="86">
        <v>750</v>
      </c>
      <c r="I46" s="87">
        <v>1.25</v>
      </c>
      <c r="J46" s="88">
        <v>287.5</v>
      </c>
    </row>
    <row r="47" spans="1:10" ht="9.1999999999999993" customHeight="1">
      <c r="A47" s="473" t="s">
        <v>726</v>
      </c>
      <c r="B47" s="474"/>
      <c r="C47" s="90" t="s">
        <v>727</v>
      </c>
      <c r="D47" s="475" t="s">
        <v>756</v>
      </c>
      <c r="E47" s="476"/>
      <c r="F47" s="480">
        <v>33.32</v>
      </c>
      <c r="G47" s="481"/>
      <c r="H47" s="93">
        <v>309.39999999999998</v>
      </c>
      <c r="I47" s="93">
        <v>342.72</v>
      </c>
      <c r="J47" s="92">
        <v>188.49600000000001</v>
      </c>
    </row>
    <row r="48" spans="1:10" ht="9.1999999999999993" customHeight="1">
      <c r="A48" s="473" t="s">
        <v>729</v>
      </c>
      <c r="B48" s="474"/>
      <c r="C48" s="90" t="s">
        <v>727</v>
      </c>
      <c r="D48" s="475" t="s">
        <v>757</v>
      </c>
      <c r="E48" s="476"/>
      <c r="F48" s="480">
        <v>71.400000000000006</v>
      </c>
      <c r="G48" s="481"/>
      <c r="H48" s="93">
        <v>309.39999999999998</v>
      </c>
      <c r="I48" s="93">
        <v>380.8</v>
      </c>
      <c r="J48" s="92">
        <v>350.33600000000001</v>
      </c>
    </row>
    <row r="49" spans="1:10" ht="9.6" customHeight="1">
      <c r="A49" s="497" t="s">
        <v>731</v>
      </c>
      <c r="B49" s="498"/>
      <c r="C49" s="95" t="s">
        <v>727</v>
      </c>
      <c r="D49" s="499" t="s">
        <v>753</v>
      </c>
      <c r="E49" s="500"/>
      <c r="F49" s="424"/>
      <c r="G49" s="479"/>
      <c r="H49" s="41"/>
      <c r="I49" s="97">
        <v>50.5</v>
      </c>
      <c r="J49" s="98">
        <v>8.08</v>
      </c>
    </row>
    <row r="50" spans="1:10" ht="9.75" customHeight="1">
      <c r="A50" s="482" t="s">
        <v>733</v>
      </c>
      <c r="B50" s="483"/>
      <c r="C50" s="391"/>
      <c r="D50" s="392"/>
      <c r="E50" s="392"/>
      <c r="F50" s="392"/>
      <c r="G50" s="392"/>
      <c r="H50" s="392"/>
      <c r="I50" s="393"/>
      <c r="J50" s="99">
        <v>834.41200000000003</v>
      </c>
    </row>
    <row r="51" spans="1:10" ht="9.75" customHeight="1">
      <c r="A51" s="484" t="s">
        <v>758</v>
      </c>
      <c r="B51" s="485"/>
      <c r="C51" s="485"/>
      <c r="D51" s="485"/>
      <c r="E51" s="485"/>
      <c r="F51" s="485"/>
      <c r="G51" s="485"/>
      <c r="H51" s="485"/>
      <c r="I51" s="485"/>
      <c r="J51" s="486"/>
    </row>
    <row r="52" spans="1:10" ht="9.75" customHeight="1">
      <c r="A52" s="487" t="s">
        <v>716</v>
      </c>
      <c r="B52" s="488"/>
      <c r="C52" s="78" t="s">
        <v>717</v>
      </c>
      <c r="D52" s="489" t="s">
        <v>718</v>
      </c>
      <c r="E52" s="490"/>
      <c r="F52" s="484" t="s">
        <v>719</v>
      </c>
      <c r="G52" s="486"/>
      <c r="H52" s="80" t="s">
        <v>720</v>
      </c>
      <c r="I52" s="81" t="s">
        <v>721</v>
      </c>
      <c r="J52" s="78" t="s">
        <v>722</v>
      </c>
    </row>
    <row r="53" spans="1:10" ht="9" customHeight="1">
      <c r="A53" s="491" t="s">
        <v>723</v>
      </c>
      <c r="B53" s="492"/>
      <c r="C53" s="83" t="s">
        <v>714</v>
      </c>
      <c r="D53" s="493" t="s">
        <v>759</v>
      </c>
      <c r="E53" s="494"/>
      <c r="F53" s="495">
        <v>500</v>
      </c>
      <c r="G53" s="496"/>
      <c r="H53" s="86">
        <v>750</v>
      </c>
      <c r="I53" s="87">
        <v>1.25</v>
      </c>
      <c r="J53" s="88">
        <v>312.5</v>
      </c>
    </row>
    <row r="54" spans="1:10" ht="9.1999999999999993" customHeight="1">
      <c r="A54" s="473" t="s">
        <v>726</v>
      </c>
      <c r="B54" s="474"/>
      <c r="C54" s="90" t="s">
        <v>727</v>
      </c>
      <c r="D54" s="475" t="s">
        <v>745</v>
      </c>
      <c r="E54" s="476"/>
      <c r="F54" s="480">
        <v>33.32</v>
      </c>
      <c r="G54" s="481"/>
      <c r="H54" s="93">
        <v>309.39999999999998</v>
      </c>
      <c r="I54" s="93">
        <v>342.72</v>
      </c>
      <c r="J54" s="92">
        <v>170.93199999999999</v>
      </c>
    </row>
    <row r="55" spans="1:10" ht="9.1999999999999993" customHeight="1">
      <c r="A55" s="473" t="s">
        <v>729</v>
      </c>
      <c r="B55" s="474"/>
      <c r="C55" s="90" t="s">
        <v>727</v>
      </c>
      <c r="D55" s="475" t="s">
        <v>752</v>
      </c>
      <c r="E55" s="476"/>
      <c r="F55" s="480">
        <v>71.400000000000006</v>
      </c>
      <c r="G55" s="481"/>
      <c r="H55" s="93">
        <v>309.39999999999998</v>
      </c>
      <c r="I55" s="93">
        <v>380.8</v>
      </c>
      <c r="J55" s="92">
        <v>379.84800000000001</v>
      </c>
    </row>
    <row r="56" spans="1:10" ht="9.1999999999999993" customHeight="1">
      <c r="A56" s="473" t="s">
        <v>731</v>
      </c>
      <c r="B56" s="474"/>
      <c r="C56" s="90" t="s">
        <v>727</v>
      </c>
      <c r="D56" s="475" t="s">
        <v>753</v>
      </c>
      <c r="E56" s="476"/>
      <c r="F56" s="471"/>
      <c r="G56" s="472"/>
      <c r="H56" s="68"/>
      <c r="I56" s="93">
        <v>50.5</v>
      </c>
      <c r="J56" s="92">
        <v>8.08</v>
      </c>
    </row>
    <row r="57" spans="1:10" ht="9.6" customHeight="1">
      <c r="A57" s="473" t="s">
        <v>760</v>
      </c>
      <c r="B57" s="474"/>
      <c r="C57" s="90" t="s">
        <v>761</v>
      </c>
      <c r="D57" s="475" t="s">
        <v>762</v>
      </c>
      <c r="E57" s="476"/>
      <c r="F57" s="471"/>
      <c r="G57" s="472"/>
      <c r="H57" s="68"/>
      <c r="I57" s="93">
        <v>17.114999999999998</v>
      </c>
      <c r="J57" s="92">
        <v>128.363</v>
      </c>
    </row>
    <row r="58" spans="1:10" ht="9.75" customHeight="1">
      <c r="A58" s="477" t="s">
        <v>733</v>
      </c>
      <c r="B58" s="478"/>
      <c r="C58" s="424"/>
      <c r="D58" s="425"/>
      <c r="E58" s="425"/>
      <c r="F58" s="425"/>
      <c r="G58" s="425"/>
      <c r="H58" s="425"/>
      <c r="I58" s="479"/>
      <c r="J58" s="102">
        <v>999.72299999999996</v>
      </c>
    </row>
  </sheetData>
  <mergeCells count="137">
    <mergeCell ref="A1:K1"/>
    <mergeCell ref="A2:F2"/>
    <mergeCell ref="B3:D3"/>
    <mergeCell ref="E3:F3"/>
    <mergeCell ref="B4:D4"/>
    <mergeCell ref="E4:F4"/>
    <mergeCell ref="A5:F5"/>
    <mergeCell ref="B6:D6"/>
    <mergeCell ref="E6:F6"/>
    <mergeCell ref="B7:D7"/>
    <mergeCell ref="E7:F7"/>
    <mergeCell ref="B8:D8"/>
    <mergeCell ref="E8:F8"/>
    <mergeCell ref="A9:J9"/>
    <mergeCell ref="A10:B10"/>
    <mergeCell ref="D10:E10"/>
    <mergeCell ref="F10:G10"/>
    <mergeCell ref="A11:B11"/>
    <mergeCell ref="D11:E11"/>
    <mergeCell ref="F11:G11"/>
    <mergeCell ref="A12:B12"/>
    <mergeCell ref="D12:E12"/>
    <mergeCell ref="F12:G12"/>
    <mergeCell ref="A13:B13"/>
    <mergeCell ref="D13:E13"/>
    <mergeCell ref="F13:G13"/>
    <mergeCell ref="A14:B14"/>
    <mergeCell ref="D14:E14"/>
    <mergeCell ref="F14:G14"/>
    <mergeCell ref="A15:B15"/>
    <mergeCell ref="C15:I15"/>
    <mergeCell ref="A16:J16"/>
    <mergeCell ref="A17:J17"/>
    <mergeCell ref="A18:B18"/>
    <mergeCell ref="D18:E18"/>
    <mergeCell ref="F18:G18"/>
    <mergeCell ref="A19:B19"/>
    <mergeCell ref="D19:E19"/>
    <mergeCell ref="F19:G19"/>
    <mergeCell ref="A20:B20"/>
    <mergeCell ref="D20:E20"/>
    <mergeCell ref="F20:G20"/>
    <mergeCell ref="A21:B21"/>
    <mergeCell ref="D21:E21"/>
    <mergeCell ref="F21:G21"/>
    <mergeCell ref="A22:B22"/>
    <mergeCell ref="D22:E22"/>
    <mergeCell ref="F22:G22"/>
    <mergeCell ref="A23:B23"/>
    <mergeCell ref="C23:I23"/>
    <mergeCell ref="A24:J24"/>
    <mergeCell ref="A25:B25"/>
    <mergeCell ref="D25:E25"/>
    <mergeCell ref="F25:G25"/>
    <mergeCell ref="A26:B26"/>
    <mergeCell ref="D26:E26"/>
    <mergeCell ref="F26:G27"/>
    <mergeCell ref="A27:B27"/>
    <mergeCell ref="D27:E27"/>
    <mergeCell ref="A28:B28"/>
    <mergeCell ref="C28:I28"/>
    <mergeCell ref="A29:J29"/>
    <mergeCell ref="A30:B30"/>
    <mergeCell ref="D30:E30"/>
    <mergeCell ref="F30:G30"/>
    <mergeCell ref="A31:B31"/>
    <mergeCell ref="D31:E31"/>
    <mergeCell ref="F31:G31"/>
    <mergeCell ref="A32:B32"/>
    <mergeCell ref="D32:E32"/>
    <mergeCell ref="F32:G32"/>
    <mergeCell ref="A33:B33"/>
    <mergeCell ref="D33:E33"/>
    <mergeCell ref="F33:G33"/>
    <mergeCell ref="A34:B34"/>
    <mergeCell ref="D34:E34"/>
    <mergeCell ref="F34:G34"/>
    <mergeCell ref="A35:B35"/>
    <mergeCell ref="C35:I35"/>
    <mergeCell ref="A36:J36"/>
    <mergeCell ref="A37:J37"/>
    <mergeCell ref="A38:B38"/>
    <mergeCell ref="D38:E38"/>
    <mergeCell ref="F38:G38"/>
    <mergeCell ref="A39:B39"/>
    <mergeCell ref="D39:E39"/>
    <mergeCell ref="F39:G39"/>
    <mergeCell ref="A40:B40"/>
    <mergeCell ref="D40:E40"/>
    <mergeCell ref="F40:G40"/>
    <mergeCell ref="A41:B41"/>
    <mergeCell ref="D41:E41"/>
    <mergeCell ref="F41:G41"/>
    <mergeCell ref="A42:B42"/>
    <mergeCell ref="D42:E42"/>
    <mergeCell ref="F42:G42"/>
    <mergeCell ref="A43:B43"/>
    <mergeCell ref="C43:I43"/>
    <mergeCell ref="A44:J44"/>
    <mergeCell ref="A45:B45"/>
    <mergeCell ref="D45:E45"/>
    <mergeCell ref="F45:G45"/>
    <mergeCell ref="A46:B46"/>
    <mergeCell ref="D46:E46"/>
    <mergeCell ref="F46:G46"/>
    <mergeCell ref="A47:B47"/>
    <mergeCell ref="D47:E47"/>
    <mergeCell ref="F47:G47"/>
    <mergeCell ref="A48:B48"/>
    <mergeCell ref="D48:E48"/>
    <mergeCell ref="F48:G48"/>
    <mergeCell ref="A49:B49"/>
    <mergeCell ref="D49:E49"/>
    <mergeCell ref="F49:G49"/>
    <mergeCell ref="A50:B50"/>
    <mergeCell ref="C50:I50"/>
    <mergeCell ref="A51:J51"/>
    <mergeCell ref="A52:B52"/>
    <mergeCell ref="D52:E52"/>
    <mergeCell ref="F52:G52"/>
    <mergeCell ref="A53:B53"/>
    <mergeCell ref="D53:E53"/>
    <mergeCell ref="F53:G53"/>
    <mergeCell ref="A57:B57"/>
    <mergeCell ref="D57:E57"/>
    <mergeCell ref="F57:G57"/>
    <mergeCell ref="A58:B58"/>
    <mergeCell ref="C58:I58"/>
    <mergeCell ref="A54:B54"/>
    <mergeCell ref="D54:E54"/>
    <mergeCell ref="F54:G54"/>
    <mergeCell ref="A55:B55"/>
    <mergeCell ref="D55:E55"/>
    <mergeCell ref="F55:G55"/>
    <mergeCell ref="A56:B56"/>
    <mergeCell ref="D56:E56"/>
    <mergeCell ref="F56:G56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16406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8.33203125" customWidth="1"/>
    <col min="8" max="8" width="10" customWidth="1"/>
    <col min="9" max="9" width="19.33203125" customWidth="1"/>
  </cols>
  <sheetData>
    <row r="1" spans="1:8" ht="48" customHeight="1">
      <c r="A1" s="931" t="s">
        <v>2473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2779</v>
      </c>
      <c r="C3" s="749"/>
      <c r="D3" s="749"/>
      <c r="E3" s="749"/>
      <c r="F3" s="750"/>
      <c r="G3" s="904" t="s">
        <v>874</v>
      </c>
      <c r="H3" s="905"/>
    </row>
    <row r="4" spans="1:8" ht="9.6" customHeight="1">
      <c r="A4" s="233">
        <v>12.4</v>
      </c>
      <c r="B4" s="748" t="s">
        <v>1886</v>
      </c>
      <c r="C4" s="749"/>
      <c r="D4" s="749"/>
      <c r="E4" s="749"/>
      <c r="F4" s="750"/>
      <c r="G4" s="528" t="s">
        <v>2417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8.5510000000000002</v>
      </c>
      <c r="F7" s="235" t="s">
        <v>1986</v>
      </c>
      <c r="G7" s="277">
        <v>428</v>
      </c>
      <c r="H7" s="6"/>
    </row>
    <row r="8" spans="1:8" ht="9.6" customHeight="1">
      <c r="A8" s="922" t="s">
        <v>1987</v>
      </c>
      <c r="B8" s="923"/>
      <c r="C8" s="923"/>
      <c r="D8" s="923"/>
      <c r="E8" s="923"/>
      <c r="F8" s="923"/>
      <c r="G8" s="924"/>
      <c r="H8" s="240" t="s">
        <v>2780</v>
      </c>
    </row>
    <row r="9" spans="1:8" ht="9.6" customHeight="1">
      <c r="A9" s="925" t="s">
        <v>1989</v>
      </c>
      <c r="B9" s="926"/>
      <c r="C9" s="926"/>
      <c r="D9" s="926"/>
      <c r="E9" s="926"/>
      <c r="F9" s="926"/>
      <c r="G9" s="926"/>
      <c r="H9" s="927"/>
    </row>
    <row r="10" spans="1:8" ht="9.6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9.6" customHeight="1">
      <c r="A11" s="788" t="s">
        <v>2781</v>
      </c>
      <c r="B11" s="789"/>
      <c r="C11" s="790"/>
      <c r="D11" s="235" t="s">
        <v>2565</v>
      </c>
      <c r="E11" s="238">
        <v>85.78</v>
      </c>
      <c r="F11" s="243" t="s">
        <v>2782</v>
      </c>
      <c r="G11" s="242" t="s">
        <v>2783</v>
      </c>
      <c r="H11" s="6"/>
    </row>
    <row r="12" spans="1:8" ht="9.6" customHeight="1">
      <c r="A12" s="922" t="s">
        <v>1987</v>
      </c>
      <c r="B12" s="923"/>
      <c r="C12" s="923"/>
      <c r="D12" s="923"/>
      <c r="E12" s="923"/>
      <c r="F12" s="923"/>
      <c r="G12" s="924"/>
      <c r="H12" s="240" t="s">
        <v>2784</v>
      </c>
    </row>
    <row r="13" spans="1:8" ht="9.6" customHeight="1">
      <c r="A13" s="782" t="s">
        <v>1997</v>
      </c>
      <c r="B13" s="783"/>
      <c r="C13" s="783"/>
      <c r="D13" s="783"/>
      <c r="E13" s="783"/>
      <c r="F13" s="783"/>
      <c r="G13" s="783"/>
      <c r="H13" s="784"/>
    </row>
    <row r="14" spans="1:8" ht="9.6" customHeight="1">
      <c r="A14" s="788" t="s">
        <v>1998</v>
      </c>
      <c r="B14" s="790"/>
      <c r="C14" s="243" t="s">
        <v>1990</v>
      </c>
      <c r="D14" s="236" t="s">
        <v>1992</v>
      </c>
      <c r="E14" s="235" t="s">
        <v>1999</v>
      </c>
      <c r="F14" s="788" t="s">
        <v>2000</v>
      </c>
      <c r="G14" s="790"/>
      <c r="H14" s="6"/>
    </row>
    <row r="15" spans="1:8" ht="9.6" customHeight="1">
      <c r="A15" s="737" t="s">
        <v>1876</v>
      </c>
      <c r="B15" s="738"/>
      <c r="C15" s="242" t="s">
        <v>2002</v>
      </c>
      <c r="D15" s="242" t="s">
        <v>2785</v>
      </c>
      <c r="E15" s="238">
        <v>24.431999999999999</v>
      </c>
      <c r="F15" s="796">
        <v>8.5510000000000002</v>
      </c>
      <c r="G15" s="797"/>
      <c r="H15" s="6"/>
    </row>
    <row r="16" spans="1:8" ht="9.6" customHeight="1">
      <c r="A16" s="922" t="s">
        <v>1987</v>
      </c>
      <c r="B16" s="923"/>
      <c r="C16" s="923"/>
      <c r="D16" s="923"/>
      <c r="E16" s="923"/>
      <c r="F16" s="923"/>
      <c r="G16" s="924"/>
      <c r="H16" s="240" t="s">
        <v>2786</v>
      </c>
    </row>
    <row r="17" spans="1:9" ht="9.6" customHeight="1">
      <c r="A17" s="782" t="s">
        <v>2005</v>
      </c>
      <c r="B17" s="783"/>
      <c r="C17" s="783"/>
      <c r="D17" s="783"/>
      <c r="E17" s="783"/>
      <c r="F17" s="783"/>
      <c r="G17" s="783"/>
      <c r="H17" s="784"/>
    </row>
    <row r="18" spans="1:9" ht="9.6" customHeight="1">
      <c r="A18" s="785" t="s">
        <v>1979</v>
      </c>
      <c r="B18" s="786"/>
      <c r="C18" s="787"/>
      <c r="D18" s="243" t="s">
        <v>1990</v>
      </c>
      <c r="E18" s="235" t="s">
        <v>1991</v>
      </c>
      <c r="F18" s="237" t="s">
        <v>1992</v>
      </c>
      <c r="G18" s="242" t="s">
        <v>1983</v>
      </c>
      <c r="H18" s="6"/>
    </row>
    <row r="19" spans="1:9" ht="9.6" customHeight="1">
      <c r="A19" s="788" t="s">
        <v>2489</v>
      </c>
      <c r="B19" s="789"/>
      <c r="C19" s="790"/>
      <c r="D19" s="235" t="s">
        <v>2007</v>
      </c>
      <c r="E19" s="235" t="s">
        <v>2490</v>
      </c>
      <c r="F19" s="245" t="s">
        <v>2491</v>
      </c>
      <c r="G19" s="242" t="s">
        <v>2787</v>
      </c>
      <c r="H19" s="6"/>
    </row>
    <row r="20" spans="1:9" ht="9.6" customHeight="1">
      <c r="A20" s="922" t="s">
        <v>1987</v>
      </c>
      <c r="B20" s="923"/>
      <c r="C20" s="923"/>
      <c r="D20" s="923"/>
      <c r="E20" s="923"/>
      <c r="F20" s="923"/>
      <c r="G20" s="924"/>
      <c r="H20" s="240" t="s">
        <v>2788</v>
      </c>
    </row>
    <row r="21" spans="1:9" ht="9.6" customHeight="1">
      <c r="A21" s="471"/>
      <c r="B21" s="431"/>
      <c r="C21" s="431"/>
      <c r="D21" s="431"/>
      <c r="E21" s="431"/>
      <c r="F21" s="431"/>
      <c r="G21" s="431"/>
      <c r="H21" s="472"/>
    </row>
    <row r="22" spans="1:9" ht="9.9499999999999993" customHeight="1">
      <c r="A22" s="919" t="s">
        <v>2494</v>
      </c>
      <c r="B22" s="920"/>
      <c r="C22" s="920"/>
      <c r="D22" s="920"/>
      <c r="E22" s="920"/>
      <c r="F22" s="920"/>
      <c r="G22" s="921"/>
      <c r="H22" s="240" t="s">
        <v>2789</v>
      </c>
    </row>
    <row r="23" spans="1:9" ht="8.25" customHeight="1">
      <c r="A23" s="778" t="s">
        <v>2014</v>
      </c>
      <c r="B23" s="778"/>
      <c r="C23" s="778"/>
      <c r="D23" s="778"/>
      <c r="E23" s="778"/>
      <c r="F23" s="778"/>
      <c r="G23" s="778"/>
      <c r="H23" s="778"/>
      <c r="I23" s="778"/>
    </row>
    <row r="24" spans="1:9" ht="0.95" customHeight="1"/>
    <row r="25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sqref="A1:G1"/>
    </sheetView>
  </sheetViews>
  <sheetFormatPr baseColWidth="10" defaultColWidth="8.83203125" defaultRowHeight="12.75"/>
  <cols>
    <col min="1" max="1" width="10.16406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10" customWidth="1"/>
    <col min="8" max="8" width="9.83203125" customWidth="1"/>
    <col min="9" max="9" width="18" customWidth="1"/>
  </cols>
  <sheetData>
    <row r="1" spans="1:8" ht="48" customHeight="1">
      <c r="A1" s="931" t="s">
        <v>2473</v>
      </c>
      <c r="B1" s="932"/>
      <c r="C1" s="932"/>
      <c r="D1" s="933"/>
      <c r="E1" s="909" t="s">
        <v>1884</v>
      </c>
      <c r="F1" s="910"/>
      <c r="G1" s="910"/>
      <c r="H1" s="911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18" customHeight="1">
      <c r="A3" s="236" t="s">
        <v>1973</v>
      </c>
      <c r="B3" s="841" t="s">
        <v>2790</v>
      </c>
      <c r="C3" s="842"/>
      <c r="D3" s="842"/>
      <c r="E3" s="842"/>
      <c r="F3" s="843"/>
      <c r="G3" s="528" t="s">
        <v>874</v>
      </c>
      <c r="H3" s="530"/>
    </row>
    <row r="4" spans="1:8" ht="9.6" customHeight="1">
      <c r="A4" s="233">
        <v>13.1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84" t="s">
        <v>1990</v>
      </c>
      <c r="E6" s="235" t="s">
        <v>1991</v>
      </c>
      <c r="F6" s="237" t="s">
        <v>1992</v>
      </c>
      <c r="G6" s="242" t="s">
        <v>1983</v>
      </c>
      <c r="H6" s="6"/>
    </row>
    <row r="7" spans="1:8" ht="14.1" customHeight="1">
      <c r="A7" s="991" t="s">
        <v>2791</v>
      </c>
      <c r="B7" s="992"/>
      <c r="C7" s="993"/>
      <c r="D7" s="235" t="s">
        <v>2565</v>
      </c>
      <c r="E7" s="238">
        <v>122</v>
      </c>
      <c r="F7" s="235" t="s">
        <v>2676</v>
      </c>
      <c r="G7" s="239">
        <v>488</v>
      </c>
      <c r="H7" s="28"/>
    </row>
    <row r="8" spans="1:8" ht="9.1999999999999993" customHeight="1">
      <c r="A8" s="788" t="s">
        <v>2792</v>
      </c>
      <c r="B8" s="789"/>
      <c r="C8" s="790"/>
      <c r="D8" s="284" t="s">
        <v>2476</v>
      </c>
      <c r="E8" s="235" t="s">
        <v>2793</v>
      </c>
      <c r="F8" s="235" t="s">
        <v>1986</v>
      </c>
      <c r="G8" s="239">
        <v>88.6</v>
      </c>
      <c r="H8" s="6"/>
    </row>
    <row r="9" spans="1:8" ht="9.6" customHeight="1">
      <c r="A9" s="779" t="s">
        <v>1987</v>
      </c>
      <c r="B9" s="780"/>
      <c r="C9" s="780"/>
      <c r="D9" s="780"/>
      <c r="E9" s="780"/>
      <c r="F9" s="780"/>
      <c r="G9" s="781"/>
      <c r="H9" s="240" t="s">
        <v>2794</v>
      </c>
    </row>
    <row r="10" spans="1:8" ht="19.350000000000001" customHeight="1">
      <c r="A10" s="798" t="s">
        <v>1989</v>
      </c>
      <c r="B10" s="799"/>
      <c r="C10" s="799"/>
      <c r="D10" s="799"/>
      <c r="E10" s="799"/>
      <c r="F10" s="799"/>
      <c r="G10" s="799"/>
      <c r="H10" s="800"/>
    </row>
    <row r="11" spans="1:8" ht="9.6" customHeight="1">
      <c r="A11" s="785" t="s">
        <v>1979</v>
      </c>
      <c r="B11" s="786"/>
      <c r="C11" s="787"/>
      <c r="D11" s="284" t="s">
        <v>1990</v>
      </c>
      <c r="E11" s="235" t="s">
        <v>1991</v>
      </c>
      <c r="F11" s="237" t="s">
        <v>1992</v>
      </c>
      <c r="G11" s="242" t="s">
        <v>1983</v>
      </c>
      <c r="H11" s="6"/>
    </row>
    <row r="12" spans="1:8" ht="9.6" customHeight="1">
      <c r="A12" s="994" t="s">
        <v>2795</v>
      </c>
      <c r="B12" s="995"/>
      <c r="C12" s="996"/>
      <c r="D12" s="235" t="s">
        <v>2796</v>
      </c>
      <c r="E12" s="238">
        <v>198.642</v>
      </c>
      <c r="F12" s="237" t="s">
        <v>2797</v>
      </c>
      <c r="G12" s="239">
        <v>204.602</v>
      </c>
      <c r="H12" s="6"/>
    </row>
    <row r="13" spans="1:8" ht="9.6" customHeight="1">
      <c r="A13" s="988" t="s">
        <v>2798</v>
      </c>
      <c r="B13" s="989"/>
      <c r="C13" s="990"/>
      <c r="D13" s="235" t="s">
        <v>2796</v>
      </c>
      <c r="E13" s="238">
        <v>120</v>
      </c>
      <c r="F13" s="237" t="s">
        <v>2799</v>
      </c>
      <c r="G13" s="239">
        <v>120</v>
      </c>
      <c r="H13" s="6"/>
    </row>
    <row r="14" spans="1:8" ht="9.6" customHeight="1">
      <c r="A14" s="928" t="s">
        <v>2800</v>
      </c>
      <c r="B14" s="929"/>
      <c r="C14" s="930"/>
      <c r="D14" s="235" t="s">
        <v>2796</v>
      </c>
      <c r="E14" s="238">
        <v>12</v>
      </c>
      <c r="F14" s="237" t="s">
        <v>2799</v>
      </c>
      <c r="G14" s="239">
        <v>12</v>
      </c>
      <c r="H14" s="6"/>
    </row>
    <row r="15" spans="1:8" ht="9.6" customHeight="1">
      <c r="A15" s="991" t="s">
        <v>2801</v>
      </c>
      <c r="B15" s="992"/>
      <c r="C15" s="993"/>
      <c r="D15" s="235" t="s">
        <v>2516</v>
      </c>
      <c r="E15" s="238">
        <v>320</v>
      </c>
      <c r="F15" s="237" t="s">
        <v>2802</v>
      </c>
      <c r="G15" s="239">
        <v>36.32</v>
      </c>
      <c r="H15" s="6"/>
    </row>
    <row r="16" spans="1:8" ht="9.6" customHeight="1">
      <c r="A16" s="994" t="s">
        <v>2803</v>
      </c>
      <c r="B16" s="995"/>
      <c r="C16" s="996"/>
      <c r="D16" s="235" t="s">
        <v>2796</v>
      </c>
      <c r="E16" s="238">
        <v>30</v>
      </c>
      <c r="F16" s="237" t="s">
        <v>2799</v>
      </c>
      <c r="G16" s="239">
        <v>30</v>
      </c>
      <c r="H16" s="6"/>
    </row>
    <row r="17" spans="1:8" ht="9.6" customHeight="1">
      <c r="A17" s="779" t="s">
        <v>1987</v>
      </c>
      <c r="B17" s="780"/>
      <c r="C17" s="780"/>
      <c r="D17" s="780"/>
      <c r="E17" s="780"/>
      <c r="F17" s="780"/>
      <c r="G17" s="781"/>
      <c r="H17" s="240" t="s">
        <v>2804</v>
      </c>
    </row>
    <row r="18" spans="1:8" ht="19.350000000000001" customHeight="1">
      <c r="A18" s="949" t="s">
        <v>1997</v>
      </c>
      <c r="B18" s="950"/>
      <c r="C18" s="950"/>
      <c r="D18" s="950"/>
      <c r="E18" s="950"/>
      <c r="F18" s="950"/>
      <c r="G18" s="950"/>
      <c r="H18" s="951"/>
    </row>
    <row r="19" spans="1:8" ht="9.6" customHeight="1">
      <c r="A19" s="788" t="s">
        <v>1998</v>
      </c>
      <c r="B19" s="790"/>
      <c r="C19" s="235" t="s">
        <v>1990</v>
      </c>
      <c r="D19" s="236" t="s">
        <v>1992</v>
      </c>
      <c r="E19" s="235" t="s">
        <v>1999</v>
      </c>
      <c r="F19" s="788" t="s">
        <v>2000</v>
      </c>
      <c r="G19" s="790"/>
      <c r="H19" s="6"/>
    </row>
    <row r="20" spans="1:8" ht="16.5" customHeight="1">
      <c r="A20" s="986" t="s">
        <v>2805</v>
      </c>
      <c r="B20" s="987"/>
      <c r="C20" s="285" t="s">
        <v>2565</v>
      </c>
      <c r="D20" s="285" t="s">
        <v>2547</v>
      </c>
      <c r="E20" s="285" t="s">
        <v>2806</v>
      </c>
      <c r="F20" s="980">
        <v>14</v>
      </c>
      <c r="G20" s="981"/>
      <c r="H20" s="28"/>
    </row>
    <row r="21" spans="1:8" ht="16.5" customHeight="1">
      <c r="A21" s="737" t="s">
        <v>2807</v>
      </c>
      <c r="B21" s="738"/>
      <c r="C21" s="285" t="s">
        <v>2796</v>
      </c>
      <c r="D21" s="285" t="s">
        <v>2593</v>
      </c>
      <c r="E21" s="286">
        <v>510</v>
      </c>
      <c r="F21" s="980">
        <v>510</v>
      </c>
      <c r="G21" s="981"/>
      <c r="H21" s="28"/>
    </row>
    <row r="22" spans="1:8" ht="8.4499999999999993" customHeight="1">
      <c r="A22" s="982" t="s">
        <v>2808</v>
      </c>
      <c r="B22" s="983"/>
      <c r="C22" s="235" t="s">
        <v>2796</v>
      </c>
      <c r="D22" s="235" t="s">
        <v>2593</v>
      </c>
      <c r="E22" s="238">
        <v>590</v>
      </c>
      <c r="F22" s="796">
        <v>590</v>
      </c>
      <c r="G22" s="797"/>
      <c r="H22" s="6"/>
    </row>
    <row r="23" spans="1:8" ht="9.6" customHeight="1">
      <c r="A23" s="984" t="s">
        <v>2809</v>
      </c>
      <c r="B23" s="985"/>
      <c r="C23" s="235" t="s">
        <v>2796</v>
      </c>
      <c r="D23" s="235" t="s">
        <v>2593</v>
      </c>
      <c r="E23" s="238">
        <v>580</v>
      </c>
      <c r="F23" s="796">
        <v>580</v>
      </c>
      <c r="G23" s="797"/>
      <c r="H23" s="6"/>
    </row>
    <row r="24" spans="1:8" ht="9.6" customHeight="1">
      <c r="A24" s="978" t="s">
        <v>2810</v>
      </c>
      <c r="B24" s="979"/>
      <c r="C24" s="235" t="s">
        <v>2796</v>
      </c>
      <c r="D24" s="235" t="s">
        <v>2547</v>
      </c>
      <c r="E24" s="235" t="s">
        <v>2811</v>
      </c>
      <c r="F24" s="796">
        <v>60</v>
      </c>
      <c r="G24" s="797"/>
      <c r="H24" s="6"/>
    </row>
    <row r="25" spans="1:8" ht="9.9499999999999993" customHeight="1">
      <c r="A25" s="978" t="s">
        <v>2812</v>
      </c>
      <c r="B25" s="979"/>
      <c r="C25" s="235" t="s">
        <v>2565</v>
      </c>
      <c r="D25" s="235" t="s">
        <v>2547</v>
      </c>
      <c r="E25" s="235" t="s">
        <v>2813</v>
      </c>
      <c r="F25" s="796">
        <v>18</v>
      </c>
      <c r="G25" s="797"/>
      <c r="H25" s="6"/>
    </row>
    <row r="26" spans="1:8" ht="9.6" customHeight="1">
      <c r="A26" s="779" t="s">
        <v>1987</v>
      </c>
      <c r="B26" s="780"/>
      <c r="C26" s="780"/>
      <c r="D26" s="780"/>
      <c r="E26" s="780"/>
      <c r="F26" s="780"/>
      <c r="G26" s="781"/>
      <c r="H26" s="240" t="s">
        <v>2814</v>
      </c>
    </row>
    <row r="27" spans="1:8" ht="9.6" customHeight="1">
      <c r="A27" s="782" t="s">
        <v>2005</v>
      </c>
      <c r="B27" s="783"/>
      <c r="C27" s="783"/>
      <c r="D27" s="783"/>
      <c r="E27" s="783"/>
      <c r="F27" s="783"/>
      <c r="G27" s="783"/>
      <c r="H27" s="784"/>
    </row>
    <row r="28" spans="1:8" ht="9.6" customHeight="1">
      <c r="A28" s="785" t="s">
        <v>1979</v>
      </c>
      <c r="B28" s="786"/>
      <c r="C28" s="787"/>
      <c r="D28" s="284" t="s">
        <v>1990</v>
      </c>
      <c r="E28" s="235" t="s">
        <v>1991</v>
      </c>
      <c r="F28" s="237" t="s">
        <v>1992</v>
      </c>
      <c r="G28" s="242" t="s">
        <v>1983</v>
      </c>
      <c r="H28" s="6"/>
    </row>
    <row r="29" spans="1:8" ht="9.6" customHeight="1">
      <c r="A29" s="788" t="s">
        <v>2489</v>
      </c>
      <c r="B29" s="789"/>
      <c r="C29" s="790"/>
      <c r="D29" s="235" t="s">
        <v>2007</v>
      </c>
      <c r="E29" s="235" t="s">
        <v>2490</v>
      </c>
      <c r="F29" s="242" t="s">
        <v>2815</v>
      </c>
      <c r="G29" s="242" t="s">
        <v>2816</v>
      </c>
      <c r="H29" s="6"/>
    </row>
    <row r="30" spans="1:8" ht="9.6" customHeight="1">
      <c r="A30" s="788" t="s">
        <v>2006</v>
      </c>
      <c r="B30" s="789"/>
      <c r="C30" s="790"/>
      <c r="D30" s="235" t="s">
        <v>2007</v>
      </c>
      <c r="E30" s="235" t="s">
        <v>2817</v>
      </c>
      <c r="F30" s="242" t="s">
        <v>2818</v>
      </c>
      <c r="G30" s="242" t="s">
        <v>2819</v>
      </c>
      <c r="H30" s="6"/>
    </row>
    <row r="31" spans="1:8" ht="9.6" customHeight="1">
      <c r="A31" s="779" t="s">
        <v>1987</v>
      </c>
      <c r="B31" s="780"/>
      <c r="C31" s="780"/>
      <c r="D31" s="780"/>
      <c r="E31" s="780"/>
      <c r="F31" s="780"/>
      <c r="G31" s="781"/>
      <c r="H31" s="240" t="s">
        <v>2820</v>
      </c>
    </row>
    <row r="32" spans="1:8" ht="9.6" customHeight="1">
      <c r="A32" s="471"/>
      <c r="B32" s="431"/>
      <c r="C32" s="431"/>
      <c r="D32" s="431"/>
      <c r="E32" s="431"/>
      <c r="F32" s="431"/>
      <c r="G32" s="431"/>
      <c r="H32" s="472"/>
    </row>
    <row r="33" spans="1:9" ht="9.9499999999999993" customHeight="1">
      <c r="A33" s="937" t="s">
        <v>2494</v>
      </c>
      <c r="B33" s="938"/>
      <c r="C33" s="938"/>
      <c r="D33" s="938"/>
      <c r="E33" s="938"/>
      <c r="F33" s="938"/>
      <c r="G33" s="939"/>
      <c r="H33" s="240" t="s">
        <v>2821</v>
      </c>
    </row>
    <row r="34" spans="1:9" ht="8.25" customHeight="1">
      <c r="A34" s="778" t="s">
        <v>2014</v>
      </c>
      <c r="B34" s="778"/>
      <c r="C34" s="778"/>
      <c r="D34" s="778"/>
      <c r="E34" s="778"/>
      <c r="F34" s="778"/>
      <c r="G34" s="778"/>
      <c r="H34" s="778"/>
      <c r="I34" s="778"/>
    </row>
    <row r="35" spans="1:9" ht="0.95" customHeight="1"/>
    <row r="36" spans="1:9" ht="30.95" customHeight="1"/>
  </sheetData>
  <mergeCells count="4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C15"/>
    <mergeCell ref="A16:C16"/>
    <mergeCell ref="A17:G17"/>
    <mergeCell ref="A18:H18"/>
    <mergeCell ref="A19:B19"/>
    <mergeCell ref="F19:G19"/>
    <mergeCell ref="A20:B20"/>
    <mergeCell ref="F20:G20"/>
    <mergeCell ref="A21:B21"/>
    <mergeCell ref="F21:G21"/>
    <mergeCell ref="A22:B22"/>
    <mergeCell ref="F22:G22"/>
    <mergeCell ref="A23:B23"/>
    <mergeCell ref="F23:G23"/>
    <mergeCell ref="A24:B24"/>
    <mergeCell ref="F24:G24"/>
    <mergeCell ref="A25:B25"/>
    <mergeCell ref="F25:G25"/>
    <mergeCell ref="A26:G26"/>
    <mergeCell ref="A32:H32"/>
    <mergeCell ref="A33:G33"/>
    <mergeCell ref="A34:I34"/>
    <mergeCell ref="A27:H27"/>
    <mergeCell ref="A28:C28"/>
    <mergeCell ref="A29:C29"/>
    <mergeCell ref="A30:C30"/>
    <mergeCell ref="A31:G31"/>
  </mergeCell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workbookViewId="0">
      <selection sqref="A1:G1"/>
    </sheetView>
  </sheetViews>
  <sheetFormatPr baseColWidth="10" defaultColWidth="8.83203125" defaultRowHeight="12.75"/>
  <cols>
    <col min="1" max="1" width="10.16406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9.83203125" customWidth="1"/>
    <col min="8" max="8" width="13.6640625" customWidth="1"/>
    <col min="9" max="9" width="14.33203125" customWidth="1"/>
  </cols>
  <sheetData>
    <row r="1" spans="1:8" ht="48" customHeight="1">
      <c r="A1" s="931" t="s">
        <v>2473</v>
      </c>
      <c r="B1" s="932"/>
      <c r="C1" s="932"/>
      <c r="D1" s="933"/>
      <c r="E1" s="912" t="s">
        <v>1884</v>
      </c>
      <c r="F1" s="913"/>
      <c r="G1" s="913"/>
      <c r="H1" s="914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25.7" customHeight="1">
      <c r="A3" s="230" t="s">
        <v>1973</v>
      </c>
      <c r="B3" s="841" t="s">
        <v>2822</v>
      </c>
      <c r="C3" s="842"/>
      <c r="D3" s="842"/>
      <c r="E3" s="842"/>
      <c r="F3" s="843"/>
      <c r="G3" s="1003" t="s">
        <v>874</v>
      </c>
      <c r="H3" s="1004"/>
    </row>
    <row r="4" spans="1:8" ht="9.6" customHeight="1">
      <c r="A4" s="233">
        <v>13.2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15" customHeight="1">
      <c r="A6" s="785" t="s">
        <v>1979</v>
      </c>
      <c r="B6" s="786"/>
      <c r="C6" s="787"/>
      <c r="D6" s="235" t="s">
        <v>1980</v>
      </c>
      <c r="E6" s="236" t="s">
        <v>2823</v>
      </c>
      <c r="F6" s="237" t="s">
        <v>1992</v>
      </c>
      <c r="G6" s="242" t="s">
        <v>1983</v>
      </c>
      <c r="H6" s="28"/>
    </row>
    <row r="7" spans="1:8" ht="9.1999999999999993" customHeight="1">
      <c r="A7" s="788" t="s">
        <v>1984</v>
      </c>
      <c r="B7" s="789"/>
      <c r="C7" s="790"/>
      <c r="D7" s="284" t="s">
        <v>2476</v>
      </c>
      <c r="E7" s="235" t="s">
        <v>2824</v>
      </c>
      <c r="F7" s="235" t="s">
        <v>1986</v>
      </c>
      <c r="G7" s="239">
        <v>144</v>
      </c>
      <c r="H7" s="6"/>
    </row>
    <row r="8" spans="1:8" ht="9.1999999999999993" customHeight="1">
      <c r="A8" s="779" t="s">
        <v>1987</v>
      </c>
      <c r="B8" s="780"/>
      <c r="C8" s="780"/>
      <c r="D8" s="780"/>
      <c r="E8" s="780"/>
      <c r="F8" s="780"/>
      <c r="G8" s="781"/>
      <c r="H8" s="240" t="s">
        <v>2825</v>
      </c>
    </row>
    <row r="9" spans="1:8" ht="18.75" customHeight="1">
      <c r="A9" s="798" t="s">
        <v>1989</v>
      </c>
      <c r="B9" s="799"/>
      <c r="C9" s="799"/>
      <c r="D9" s="799"/>
      <c r="E9" s="799"/>
      <c r="F9" s="799"/>
      <c r="G9" s="799"/>
      <c r="H9" s="800"/>
    </row>
    <row r="10" spans="1:8" ht="9.1999999999999993" customHeight="1">
      <c r="A10" s="785" t="s">
        <v>1979</v>
      </c>
      <c r="B10" s="786"/>
      <c r="C10" s="787"/>
      <c r="D10" s="284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9.6" customHeight="1">
      <c r="A11" s="788" t="s">
        <v>2826</v>
      </c>
      <c r="B11" s="789"/>
      <c r="C11" s="790"/>
      <c r="D11" s="235" t="s">
        <v>2796</v>
      </c>
      <c r="E11" s="238">
        <v>59.613999999999997</v>
      </c>
      <c r="F11" s="237" t="s">
        <v>2827</v>
      </c>
      <c r="G11" s="242" t="s">
        <v>2828</v>
      </c>
      <c r="H11" s="6"/>
    </row>
    <row r="12" spans="1:8" ht="9.6" customHeight="1">
      <c r="A12" s="994" t="s">
        <v>2829</v>
      </c>
      <c r="B12" s="995"/>
      <c r="C12" s="996"/>
      <c r="D12" s="235" t="s">
        <v>2565</v>
      </c>
      <c r="E12" s="238">
        <v>68</v>
      </c>
      <c r="F12" s="237" t="s">
        <v>2830</v>
      </c>
      <c r="G12" s="239">
        <v>204</v>
      </c>
      <c r="H12" s="6"/>
    </row>
    <row r="13" spans="1:8" ht="9.6" customHeight="1">
      <c r="A13" s="928" t="s">
        <v>2831</v>
      </c>
      <c r="B13" s="929"/>
      <c r="C13" s="930"/>
      <c r="D13" s="235" t="s">
        <v>2565</v>
      </c>
      <c r="E13" s="238">
        <v>25.657</v>
      </c>
      <c r="F13" s="237" t="s">
        <v>2832</v>
      </c>
      <c r="G13" s="239">
        <v>102.628</v>
      </c>
      <c r="H13" s="6"/>
    </row>
    <row r="14" spans="1:8" ht="9.6" customHeight="1">
      <c r="A14" s="991" t="s">
        <v>2833</v>
      </c>
      <c r="B14" s="992"/>
      <c r="C14" s="993"/>
      <c r="D14" s="235" t="s">
        <v>2565</v>
      </c>
      <c r="E14" s="238">
        <v>8.5050000000000008</v>
      </c>
      <c r="F14" s="237" t="s">
        <v>2834</v>
      </c>
      <c r="G14" s="239">
        <v>272.16000000000003</v>
      </c>
      <c r="H14" s="6"/>
    </row>
    <row r="15" spans="1:8" ht="9.6" customHeight="1">
      <c r="A15" s="997" t="s">
        <v>2835</v>
      </c>
      <c r="B15" s="998"/>
      <c r="C15" s="999"/>
      <c r="D15" s="235" t="s">
        <v>2565</v>
      </c>
      <c r="E15" s="238">
        <v>956.2</v>
      </c>
      <c r="F15" s="237" t="s">
        <v>2799</v>
      </c>
      <c r="G15" s="239">
        <v>956.2</v>
      </c>
      <c r="H15" s="6"/>
    </row>
    <row r="16" spans="1:8" ht="9.6" customHeight="1">
      <c r="A16" s="1000" t="s">
        <v>2836</v>
      </c>
      <c r="B16" s="1001"/>
      <c r="C16" s="1002"/>
      <c r="D16" s="235" t="s">
        <v>2796</v>
      </c>
      <c r="E16" s="238">
        <v>28.623000000000001</v>
      </c>
      <c r="F16" s="237" t="s">
        <v>2827</v>
      </c>
      <c r="G16" s="242" t="s">
        <v>2837</v>
      </c>
      <c r="H16" s="6"/>
    </row>
    <row r="17" spans="1:8" ht="9.6" customHeight="1">
      <c r="A17" s="1000" t="s">
        <v>2838</v>
      </c>
      <c r="B17" s="1001"/>
      <c r="C17" s="1002"/>
      <c r="D17" s="235" t="s">
        <v>2796</v>
      </c>
      <c r="E17" s="238">
        <v>19.876000000000001</v>
      </c>
      <c r="F17" s="237" t="s">
        <v>2827</v>
      </c>
      <c r="G17" s="242" t="s">
        <v>2839</v>
      </c>
      <c r="H17" s="6"/>
    </row>
    <row r="18" spans="1:8" ht="9.6" customHeight="1">
      <c r="A18" s="997" t="s">
        <v>2840</v>
      </c>
      <c r="B18" s="998"/>
      <c r="C18" s="999"/>
      <c r="D18" s="235" t="s">
        <v>2565</v>
      </c>
      <c r="E18" s="238">
        <v>491.81</v>
      </c>
      <c r="F18" s="237" t="s">
        <v>2799</v>
      </c>
      <c r="G18" s="239">
        <v>491.81</v>
      </c>
      <c r="H18" s="6"/>
    </row>
    <row r="19" spans="1:8" ht="9.6" customHeight="1">
      <c r="A19" s="997" t="s">
        <v>2841</v>
      </c>
      <c r="B19" s="998"/>
      <c r="C19" s="999"/>
      <c r="D19" s="235" t="s">
        <v>2796</v>
      </c>
      <c r="E19" s="238">
        <v>59</v>
      </c>
      <c r="F19" s="237" t="s">
        <v>2842</v>
      </c>
      <c r="G19" s="242" t="s">
        <v>2843</v>
      </c>
      <c r="H19" s="6"/>
    </row>
    <row r="20" spans="1:8" ht="9.6" customHeight="1">
      <c r="A20" s="991" t="s">
        <v>2844</v>
      </c>
      <c r="B20" s="992"/>
      <c r="C20" s="993"/>
      <c r="D20" s="235" t="s">
        <v>2565</v>
      </c>
      <c r="E20" s="238">
        <v>625</v>
      </c>
      <c r="F20" s="237" t="s">
        <v>2799</v>
      </c>
      <c r="G20" s="239">
        <v>625</v>
      </c>
      <c r="H20" s="6"/>
    </row>
    <row r="21" spans="1:8" ht="9.6" customHeight="1">
      <c r="A21" s="788" t="s">
        <v>2845</v>
      </c>
      <c r="B21" s="789"/>
      <c r="C21" s="790"/>
      <c r="D21" s="235" t="s">
        <v>2565</v>
      </c>
      <c r="E21" s="238">
        <v>100.759</v>
      </c>
      <c r="F21" s="237" t="s">
        <v>2799</v>
      </c>
      <c r="G21" s="239">
        <v>100.759</v>
      </c>
      <c r="H21" s="6"/>
    </row>
    <row r="22" spans="1:8" ht="9.6" customHeight="1">
      <c r="A22" s="788" t="s">
        <v>2846</v>
      </c>
      <c r="B22" s="789"/>
      <c r="C22" s="790"/>
      <c r="D22" s="235" t="s">
        <v>2565</v>
      </c>
      <c r="E22" s="238">
        <v>80.113</v>
      </c>
      <c r="F22" s="237" t="s">
        <v>2799</v>
      </c>
      <c r="G22" s="239">
        <v>80.113</v>
      </c>
      <c r="H22" s="6"/>
    </row>
    <row r="23" spans="1:8" ht="9.6" customHeight="1">
      <c r="A23" s="391"/>
      <c r="B23" s="392"/>
      <c r="C23" s="393"/>
      <c r="D23" s="287" t="s">
        <v>2847</v>
      </c>
      <c r="E23" s="238">
        <v>300</v>
      </c>
      <c r="F23" s="235" t="s">
        <v>2676</v>
      </c>
      <c r="G23" s="242" t="s">
        <v>2848</v>
      </c>
      <c r="H23" s="6"/>
    </row>
    <row r="24" spans="1:8" ht="9.6" customHeight="1">
      <c r="A24" s="779" t="s">
        <v>1987</v>
      </c>
      <c r="B24" s="780"/>
      <c r="C24" s="780"/>
      <c r="D24" s="780"/>
      <c r="E24" s="780"/>
      <c r="F24" s="780"/>
      <c r="G24" s="781"/>
      <c r="H24" s="240" t="s">
        <v>2849</v>
      </c>
    </row>
    <row r="25" spans="1:8" ht="9.6" customHeight="1">
      <c r="A25" s="782" t="s">
        <v>1997</v>
      </c>
      <c r="B25" s="783"/>
      <c r="C25" s="783"/>
      <c r="D25" s="783"/>
      <c r="E25" s="783"/>
      <c r="F25" s="783"/>
      <c r="G25" s="783"/>
      <c r="H25" s="784"/>
    </row>
    <row r="26" spans="1:8" ht="9.6" customHeight="1">
      <c r="A26" s="788" t="s">
        <v>1998</v>
      </c>
      <c r="B26" s="790"/>
      <c r="C26" s="235" t="s">
        <v>1990</v>
      </c>
      <c r="D26" s="236" t="s">
        <v>1992</v>
      </c>
      <c r="E26" s="235" t="s">
        <v>1999</v>
      </c>
      <c r="F26" s="788" t="s">
        <v>2000</v>
      </c>
      <c r="G26" s="790"/>
      <c r="H26" s="6"/>
    </row>
    <row r="27" spans="1:8" ht="9.6" customHeight="1">
      <c r="A27" s="978" t="s">
        <v>2850</v>
      </c>
      <c r="B27" s="979"/>
      <c r="C27" s="235" t="s">
        <v>2002</v>
      </c>
      <c r="D27" s="235" t="s">
        <v>2851</v>
      </c>
      <c r="E27" s="238">
        <v>120</v>
      </c>
      <c r="F27" s="955" t="s">
        <v>2852</v>
      </c>
      <c r="G27" s="957"/>
      <c r="H27" s="6"/>
    </row>
    <row r="28" spans="1:8" ht="9.6" customHeight="1">
      <c r="A28" s="779" t="s">
        <v>1987</v>
      </c>
      <c r="B28" s="780"/>
      <c r="C28" s="780"/>
      <c r="D28" s="780"/>
      <c r="E28" s="780"/>
      <c r="F28" s="780"/>
      <c r="G28" s="781"/>
      <c r="H28" s="240" t="s">
        <v>2853</v>
      </c>
    </row>
    <row r="29" spans="1:8" ht="9.6" customHeight="1">
      <c r="A29" s="782" t="s">
        <v>2005</v>
      </c>
      <c r="B29" s="783"/>
      <c r="C29" s="783"/>
      <c r="D29" s="783"/>
      <c r="E29" s="783"/>
      <c r="F29" s="783"/>
      <c r="G29" s="783"/>
      <c r="H29" s="784"/>
    </row>
    <row r="30" spans="1:8" ht="9.6" customHeight="1">
      <c r="A30" s="785" t="s">
        <v>1979</v>
      </c>
      <c r="B30" s="786"/>
      <c r="C30" s="787"/>
      <c r="D30" s="284" t="s">
        <v>1990</v>
      </c>
      <c r="E30" s="235" t="s">
        <v>1991</v>
      </c>
      <c r="F30" s="237" t="s">
        <v>1992</v>
      </c>
      <c r="G30" s="242" t="s">
        <v>1983</v>
      </c>
      <c r="H30" s="6"/>
    </row>
    <row r="31" spans="1:8" ht="9.6" customHeight="1">
      <c r="A31" s="788" t="s">
        <v>2489</v>
      </c>
      <c r="B31" s="789"/>
      <c r="C31" s="790"/>
      <c r="D31" s="235" t="s">
        <v>2007</v>
      </c>
      <c r="E31" s="235" t="s">
        <v>2490</v>
      </c>
      <c r="F31" s="242" t="s">
        <v>2854</v>
      </c>
      <c r="G31" s="242" t="s">
        <v>2855</v>
      </c>
      <c r="H31" s="6"/>
    </row>
    <row r="32" spans="1:8" ht="9.6" customHeight="1">
      <c r="A32" s="788" t="s">
        <v>2006</v>
      </c>
      <c r="B32" s="789"/>
      <c r="C32" s="790"/>
      <c r="D32" s="235" t="s">
        <v>2007</v>
      </c>
      <c r="E32" s="235" t="s">
        <v>2817</v>
      </c>
      <c r="F32" s="242" t="s">
        <v>2856</v>
      </c>
      <c r="G32" s="242" t="s">
        <v>2857</v>
      </c>
      <c r="H32" s="6"/>
    </row>
    <row r="33" spans="1:9" ht="9.6" customHeight="1">
      <c r="A33" s="779" t="s">
        <v>1987</v>
      </c>
      <c r="B33" s="780"/>
      <c r="C33" s="780"/>
      <c r="D33" s="780"/>
      <c r="E33" s="780"/>
      <c r="F33" s="780"/>
      <c r="G33" s="781"/>
      <c r="H33" s="240" t="s">
        <v>2858</v>
      </c>
    </row>
    <row r="34" spans="1:9" ht="9.6" customHeight="1">
      <c r="A34" s="471"/>
      <c r="B34" s="431"/>
      <c r="C34" s="431"/>
      <c r="D34" s="431"/>
      <c r="E34" s="431"/>
      <c r="F34" s="431"/>
      <c r="G34" s="431"/>
      <c r="H34" s="472"/>
    </row>
    <row r="35" spans="1:9" ht="9.9499999999999993" customHeight="1">
      <c r="A35" s="937" t="s">
        <v>2494</v>
      </c>
      <c r="B35" s="938"/>
      <c r="C35" s="938"/>
      <c r="D35" s="938"/>
      <c r="E35" s="938"/>
      <c r="F35" s="938"/>
      <c r="G35" s="939"/>
      <c r="H35" s="240" t="s">
        <v>2859</v>
      </c>
    </row>
    <row r="36" spans="1:9" ht="8.25" customHeight="1">
      <c r="A36" s="778" t="s">
        <v>2014</v>
      </c>
      <c r="B36" s="778"/>
      <c r="C36" s="778"/>
      <c r="D36" s="778"/>
      <c r="E36" s="778"/>
      <c r="F36" s="778"/>
      <c r="G36" s="778"/>
      <c r="H36" s="778"/>
      <c r="I36" s="778"/>
    </row>
    <row r="37" spans="1:9" ht="30.95" customHeight="1"/>
  </sheetData>
  <mergeCells count="4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G24"/>
    <mergeCell ref="A25:H25"/>
    <mergeCell ref="A26:B26"/>
    <mergeCell ref="F26:G26"/>
    <mergeCell ref="A27:B27"/>
    <mergeCell ref="F27:G27"/>
    <mergeCell ref="A28:G28"/>
    <mergeCell ref="A29:H29"/>
    <mergeCell ref="A30:C30"/>
    <mergeCell ref="A36:I36"/>
    <mergeCell ref="A31:C31"/>
    <mergeCell ref="A32:C32"/>
    <mergeCell ref="A33:G33"/>
    <mergeCell ref="A34:H34"/>
    <mergeCell ref="A35:G35"/>
  </mergeCell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sqref="A1:G1"/>
    </sheetView>
  </sheetViews>
  <sheetFormatPr baseColWidth="10" defaultColWidth="8.83203125" defaultRowHeight="12.75"/>
  <cols>
    <col min="1" max="1" width="3.6640625" customWidth="1"/>
    <col min="2" max="2" width="6.33203125" customWidth="1"/>
    <col min="3" max="3" width="29.6640625" customWidth="1"/>
    <col min="4" max="4" width="10" customWidth="1"/>
    <col min="5" max="5" width="9.83203125" customWidth="1"/>
    <col min="6" max="6" width="10" customWidth="1"/>
    <col min="7" max="7" width="9.33203125" customWidth="1"/>
    <col min="8" max="8" width="8.33203125" customWidth="1"/>
    <col min="9" max="9" width="10" customWidth="1"/>
    <col min="10" max="10" width="19.33203125" customWidth="1"/>
  </cols>
  <sheetData>
    <row r="1" spans="1:9" ht="48" customHeight="1">
      <c r="A1" s="931" t="s">
        <v>2473</v>
      </c>
      <c r="B1" s="932"/>
      <c r="C1" s="932"/>
      <c r="D1" s="932"/>
      <c r="E1" s="933"/>
      <c r="F1" s="901" t="s">
        <v>1884</v>
      </c>
      <c r="G1" s="902"/>
      <c r="H1" s="902"/>
      <c r="I1" s="903"/>
    </row>
    <row r="2" spans="1:9" ht="9.6" customHeight="1">
      <c r="A2" s="391"/>
      <c r="B2" s="392"/>
      <c r="C2" s="392"/>
      <c r="D2" s="392"/>
      <c r="E2" s="392"/>
      <c r="F2" s="392"/>
      <c r="G2" s="392"/>
      <c r="H2" s="392"/>
      <c r="I2" s="393"/>
    </row>
    <row r="3" spans="1:9" ht="25.7" customHeight="1">
      <c r="A3" s="288" t="s">
        <v>2860</v>
      </c>
      <c r="B3" s="289" t="s">
        <v>2861</v>
      </c>
      <c r="C3" s="1014" t="s">
        <v>2862</v>
      </c>
      <c r="D3" s="1015"/>
      <c r="E3" s="1015"/>
      <c r="F3" s="1015"/>
      <c r="G3" s="1016"/>
      <c r="H3" s="1017" t="s">
        <v>874</v>
      </c>
      <c r="I3" s="1018"/>
    </row>
    <row r="4" spans="1:9" ht="9.6" customHeight="1">
      <c r="A4" s="1012">
        <v>13.3</v>
      </c>
      <c r="B4" s="1013"/>
      <c r="C4" s="748" t="s">
        <v>1886</v>
      </c>
      <c r="D4" s="749"/>
      <c r="E4" s="749"/>
      <c r="F4" s="749"/>
      <c r="G4" s="750"/>
      <c r="H4" s="528" t="s">
        <v>2545</v>
      </c>
      <c r="I4" s="530"/>
    </row>
    <row r="5" spans="1:9" ht="9.6" customHeight="1">
      <c r="A5" s="805" t="s">
        <v>1978</v>
      </c>
      <c r="B5" s="806"/>
      <c r="C5" s="806"/>
      <c r="D5" s="806"/>
      <c r="E5" s="806"/>
      <c r="F5" s="806"/>
      <c r="G5" s="806"/>
      <c r="H5" s="806"/>
      <c r="I5" s="807"/>
    </row>
    <row r="6" spans="1:9" ht="15" customHeight="1">
      <c r="A6" s="785" t="s">
        <v>1979</v>
      </c>
      <c r="B6" s="786"/>
      <c r="C6" s="786"/>
      <c r="D6" s="787"/>
      <c r="E6" s="235" t="s">
        <v>1980</v>
      </c>
      <c r="F6" s="236" t="s">
        <v>2823</v>
      </c>
      <c r="G6" s="237" t="s">
        <v>1992</v>
      </c>
      <c r="H6" s="236" t="s">
        <v>1983</v>
      </c>
      <c r="I6" s="28"/>
    </row>
    <row r="7" spans="1:9" ht="9.1999999999999993" customHeight="1">
      <c r="A7" s="788" t="s">
        <v>1984</v>
      </c>
      <c r="B7" s="789"/>
      <c r="C7" s="789"/>
      <c r="D7" s="790"/>
      <c r="E7" s="237" t="s">
        <v>2476</v>
      </c>
      <c r="F7" s="238">
        <v>24.431999999999999</v>
      </c>
      <c r="G7" s="243" t="s">
        <v>2863</v>
      </c>
      <c r="H7" s="244">
        <v>1.222</v>
      </c>
      <c r="I7" s="6"/>
    </row>
    <row r="8" spans="1:9" ht="9.1999999999999993" customHeight="1">
      <c r="A8" s="788" t="s">
        <v>2864</v>
      </c>
      <c r="B8" s="789"/>
      <c r="C8" s="789"/>
      <c r="D8" s="790"/>
      <c r="E8" s="6"/>
      <c r="F8" s="238">
        <v>26.25</v>
      </c>
      <c r="G8" s="235" t="s">
        <v>2607</v>
      </c>
      <c r="H8" s="244">
        <v>13.125</v>
      </c>
      <c r="I8" s="6"/>
    </row>
    <row r="9" spans="1:9" ht="9.1999999999999993" customHeight="1">
      <c r="A9" s="922" t="s">
        <v>1987</v>
      </c>
      <c r="B9" s="923"/>
      <c r="C9" s="923"/>
      <c r="D9" s="923"/>
      <c r="E9" s="923"/>
      <c r="F9" s="923"/>
      <c r="G9" s="923"/>
      <c r="H9" s="924"/>
      <c r="I9" s="240" t="s">
        <v>2865</v>
      </c>
    </row>
    <row r="10" spans="1:9" ht="9.1999999999999993" customHeight="1">
      <c r="A10" s="925" t="s">
        <v>1989</v>
      </c>
      <c r="B10" s="926"/>
      <c r="C10" s="926"/>
      <c r="D10" s="926"/>
      <c r="E10" s="926"/>
      <c r="F10" s="926"/>
      <c r="G10" s="926"/>
      <c r="H10" s="926"/>
      <c r="I10" s="927"/>
    </row>
    <row r="11" spans="1:9" ht="9.1999999999999993" customHeight="1">
      <c r="A11" s="785" t="s">
        <v>1979</v>
      </c>
      <c r="B11" s="786"/>
      <c r="C11" s="786"/>
      <c r="D11" s="787"/>
      <c r="E11" s="243" t="s">
        <v>1990</v>
      </c>
      <c r="F11" s="235" t="s">
        <v>1991</v>
      </c>
      <c r="G11" s="237" t="s">
        <v>1992</v>
      </c>
      <c r="H11" s="236" t="s">
        <v>1983</v>
      </c>
      <c r="I11" s="6"/>
    </row>
    <row r="12" spans="1:9" ht="9.1999999999999993" customHeight="1">
      <c r="A12" s="788" t="s">
        <v>2866</v>
      </c>
      <c r="B12" s="789"/>
      <c r="C12" s="789"/>
      <c r="D12" s="790"/>
      <c r="E12" s="235" t="s">
        <v>2565</v>
      </c>
      <c r="F12" s="238">
        <v>62.652000000000001</v>
      </c>
      <c r="G12" s="237" t="s">
        <v>2797</v>
      </c>
      <c r="H12" s="244">
        <v>64.531000000000006</v>
      </c>
      <c r="I12" s="6"/>
    </row>
    <row r="13" spans="1:9" ht="9.6" customHeight="1">
      <c r="A13" s="501"/>
      <c r="B13" s="1006"/>
      <c r="C13" s="1010" t="s">
        <v>1997</v>
      </c>
      <c r="D13" s="1006"/>
      <c r="E13" s="1006"/>
      <c r="F13" s="1006"/>
      <c r="G13" s="1006"/>
      <c r="H13" s="1007" t="s">
        <v>1987</v>
      </c>
      <c r="I13" s="240" t="s">
        <v>2867</v>
      </c>
    </row>
    <row r="14" spans="1:9" ht="9.6" customHeight="1">
      <c r="A14" s="503"/>
      <c r="B14" s="897"/>
      <c r="C14" s="1011"/>
      <c r="D14" s="897"/>
      <c r="E14" s="897"/>
      <c r="F14" s="897"/>
      <c r="G14" s="897"/>
      <c r="H14" s="1008"/>
      <c r="I14" s="6"/>
    </row>
    <row r="15" spans="1:9" ht="9.6" customHeight="1">
      <c r="A15" s="788" t="s">
        <v>1998</v>
      </c>
      <c r="B15" s="789"/>
      <c r="C15" s="790"/>
      <c r="D15" s="243" t="s">
        <v>1990</v>
      </c>
      <c r="E15" s="236" t="s">
        <v>1992</v>
      </c>
      <c r="F15" s="235" t="s">
        <v>1999</v>
      </c>
      <c r="G15" s="788" t="s">
        <v>2000</v>
      </c>
      <c r="H15" s="790"/>
      <c r="I15" s="6"/>
    </row>
    <row r="16" spans="1:9" ht="9.6" customHeight="1">
      <c r="A16" s="737" t="s">
        <v>1876</v>
      </c>
      <c r="B16" s="1009"/>
      <c r="C16" s="738"/>
      <c r="D16" s="242" t="s">
        <v>2002</v>
      </c>
      <c r="E16" s="242" t="s">
        <v>2593</v>
      </c>
      <c r="F16" s="238">
        <v>24.431999999999999</v>
      </c>
      <c r="G16" s="796">
        <v>24.431999999999999</v>
      </c>
      <c r="H16" s="797"/>
      <c r="I16" s="6"/>
    </row>
    <row r="17" spans="1:10" ht="9.6" customHeight="1">
      <c r="A17" s="868"/>
      <c r="B17" s="869"/>
      <c r="C17" s="269"/>
      <c r="D17" s="1005" t="s">
        <v>2868</v>
      </c>
      <c r="E17" s="1005"/>
      <c r="F17" s="269"/>
      <c r="G17" s="269"/>
      <c r="H17" s="291" t="s">
        <v>1987</v>
      </c>
      <c r="I17" s="240" t="s">
        <v>2869</v>
      </c>
    </row>
    <row r="18" spans="1:10" ht="9.6" customHeight="1">
      <c r="A18" s="782" t="s">
        <v>2005</v>
      </c>
      <c r="B18" s="783"/>
      <c r="C18" s="783"/>
      <c r="D18" s="783"/>
      <c r="E18" s="783"/>
      <c r="F18" s="783"/>
      <c r="G18" s="783"/>
      <c r="H18" s="783"/>
      <c r="I18" s="784"/>
    </row>
    <row r="19" spans="1:10" ht="9.6" customHeight="1">
      <c r="A19" s="785" t="s">
        <v>1979</v>
      </c>
      <c r="B19" s="786"/>
      <c r="C19" s="786"/>
      <c r="D19" s="787"/>
      <c r="E19" s="243" t="s">
        <v>1990</v>
      </c>
      <c r="F19" s="235" t="s">
        <v>1991</v>
      </c>
      <c r="G19" s="237" t="s">
        <v>1992</v>
      </c>
      <c r="H19" s="236" t="s">
        <v>1983</v>
      </c>
      <c r="I19" s="6"/>
    </row>
    <row r="20" spans="1:10" ht="9.6" customHeight="1">
      <c r="A20" s="788" t="s">
        <v>2489</v>
      </c>
      <c r="B20" s="789"/>
      <c r="C20" s="789"/>
      <c r="D20" s="790"/>
      <c r="E20" s="235" t="s">
        <v>2007</v>
      </c>
      <c r="F20" s="235" t="s">
        <v>2490</v>
      </c>
      <c r="G20" s="245" t="s">
        <v>2870</v>
      </c>
      <c r="H20" s="237" t="s">
        <v>2871</v>
      </c>
      <c r="I20" s="6"/>
    </row>
    <row r="21" spans="1:10" ht="9.6" customHeight="1">
      <c r="A21" s="922" t="s">
        <v>1987</v>
      </c>
      <c r="B21" s="923"/>
      <c r="C21" s="923"/>
      <c r="D21" s="923"/>
      <c r="E21" s="923"/>
      <c r="F21" s="923"/>
      <c r="G21" s="923"/>
      <c r="H21" s="924"/>
      <c r="I21" s="240" t="s">
        <v>2872</v>
      </c>
    </row>
    <row r="22" spans="1:10" ht="9.6" customHeight="1">
      <c r="A22" s="471"/>
      <c r="B22" s="431"/>
      <c r="C22" s="431"/>
      <c r="D22" s="431"/>
      <c r="E22" s="431"/>
      <c r="F22" s="431"/>
      <c r="G22" s="431"/>
      <c r="H22" s="431"/>
      <c r="I22" s="472"/>
    </row>
    <row r="23" spans="1:10" ht="9.9499999999999993" customHeight="1">
      <c r="A23" s="919" t="s">
        <v>2494</v>
      </c>
      <c r="B23" s="920"/>
      <c r="C23" s="920"/>
      <c r="D23" s="920"/>
      <c r="E23" s="920"/>
      <c r="F23" s="920"/>
      <c r="G23" s="920"/>
      <c r="H23" s="921"/>
      <c r="I23" s="240" t="s">
        <v>2873</v>
      </c>
    </row>
    <row r="24" spans="1:10" ht="8.25" customHeight="1">
      <c r="A24" s="778" t="s">
        <v>2014</v>
      </c>
      <c r="B24" s="778"/>
      <c r="C24" s="778"/>
      <c r="D24" s="778"/>
      <c r="E24" s="778"/>
      <c r="F24" s="778"/>
      <c r="G24" s="778"/>
      <c r="H24" s="778"/>
      <c r="I24" s="778"/>
      <c r="J24" s="778"/>
    </row>
    <row r="25" spans="1:10" ht="0.95" customHeight="1"/>
    <row r="26" spans="1:10" ht="30.95" customHeight="1"/>
  </sheetData>
  <mergeCells count="35">
    <mergeCell ref="A1:E1"/>
    <mergeCell ref="F1:I1"/>
    <mergeCell ref="A2:I2"/>
    <mergeCell ref="C3:G3"/>
    <mergeCell ref="H3:I3"/>
    <mergeCell ref="A4:B4"/>
    <mergeCell ref="C4:G4"/>
    <mergeCell ref="H4:I4"/>
    <mergeCell ref="A5:I5"/>
    <mergeCell ref="A6:D6"/>
    <mergeCell ref="A7:D7"/>
    <mergeCell ref="A8:D8"/>
    <mergeCell ref="A9:H9"/>
    <mergeCell ref="A10:I10"/>
    <mergeCell ref="A11:D11"/>
    <mergeCell ref="A12:D12"/>
    <mergeCell ref="A13:B14"/>
    <mergeCell ref="C13:C14"/>
    <mergeCell ref="D13:E14"/>
    <mergeCell ref="F13:F14"/>
    <mergeCell ref="G13:G14"/>
    <mergeCell ref="H13:H14"/>
    <mergeCell ref="A15:C15"/>
    <mergeCell ref="G15:H15"/>
    <mergeCell ref="A16:C16"/>
    <mergeCell ref="G16:H16"/>
    <mergeCell ref="A21:H21"/>
    <mergeCell ref="A22:I22"/>
    <mergeCell ref="A23:H23"/>
    <mergeCell ref="A24:J24"/>
    <mergeCell ref="A17:B17"/>
    <mergeCell ref="D17:E17"/>
    <mergeCell ref="A18:I18"/>
    <mergeCell ref="A19:D19"/>
    <mergeCell ref="A20:D20"/>
  </mergeCell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G1"/>
    </sheetView>
  </sheetViews>
  <sheetFormatPr baseColWidth="10" defaultColWidth="8.83203125" defaultRowHeight="12.75"/>
  <cols>
    <col min="1" max="1" width="10.33203125" customWidth="1"/>
    <col min="2" max="2" width="31.33203125" customWidth="1"/>
    <col min="3" max="5" width="10.33203125" customWidth="1"/>
    <col min="6" max="6" width="10" customWidth="1"/>
    <col min="7" max="7" width="11.33203125" customWidth="1"/>
    <col min="8" max="8" width="12.83203125" customWidth="1"/>
    <col min="9" max="9" width="8.83203125" customWidth="1"/>
  </cols>
  <sheetData>
    <row r="1" spans="1:8" ht="51" customHeight="1">
      <c r="A1" s="754" t="s">
        <v>2415</v>
      </c>
      <c r="B1" s="755"/>
      <c r="C1" s="755"/>
      <c r="D1" s="756"/>
      <c r="E1" s="728" t="s">
        <v>1263</v>
      </c>
      <c r="F1" s="729"/>
      <c r="G1" s="729"/>
      <c r="H1" s="730"/>
    </row>
    <row r="2" spans="1:8" ht="10.35" customHeight="1">
      <c r="A2" s="391"/>
      <c r="B2" s="392"/>
      <c r="C2" s="392"/>
      <c r="D2" s="392"/>
      <c r="E2" s="392"/>
      <c r="F2" s="392"/>
      <c r="G2" s="392"/>
      <c r="H2" s="393"/>
    </row>
    <row r="3" spans="1:8" ht="10.35" customHeight="1">
      <c r="A3" s="185" t="s">
        <v>1264</v>
      </c>
      <c r="B3" s="648" t="s">
        <v>2874</v>
      </c>
      <c r="C3" s="649"/>
      <c r="D3" s="649"/>
      <c r="E3" s="649"/>
      <c r="F3" s="650"/>
      <c r="G3" s="651" t="s">
        <v>1266</v>
      </c>
      <c r="H3" s="652"/>
    </row>
    <row r="4" spans="1:8" ht="10.35" customHeight="1">
      <c r="A4" s="187">
        <v>13.4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3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3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10.35" customHeight="1">
      <c r="A7" s="642" t="s">
        <v>1389</v>
      </c>
      <c r="B7" s="644"/>
      <c r="C7" s="643"/>
      <c r="D7" s="188" t="s">
        <v>1390</v>
      </c>
      <c r="E7" s="192">
        <v>480</v>
      </c>
      <c r="F7" s="189" t="s">
        <v>1276</v>
      </c>
      <c r="G7" s="194">
        <v>24</v>
      </c>
      <c r="H7" s="6"/>
    </row>
    <row r="8" spans="1:8" ht="10.3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1888</v>
      </c>
    </row>
    <row r="9" spans="1:8" ht="10.35" customHeight="1">
      <c r="A9" s="952" t="s">
        <v>1283</v>
      </c>
      <c r="B9" s="953"/>
      <c r="C9" s="953"/>
      <c r="D9" s="953"/>
      <c r="E9" s="953"/>
      <c r="F9" s="953"/>
      <c r="G9" s="953"/>
      <c r="H9" s="954"/>
    </row>
    <row r="10" spans="1:8" ht="10.3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88" t="s">
        <v>1274</v>
      </c>
      <c r="H10" s="6"/>
    </row>
    <row r="11" spans="1:8" ht="10.35" customHeight="1">
      <c r="A11" s="711" t="s">
        <v>2875</v>
      </c>
      <c r="B11" s="712"/>
      <c r="C11" s="713"/>
      <c r="D11" s="189" t="s">
        <v>1653</v>
      </c>
      <c r="E11" s="192">
        <v>988.85</v>
      </c>
      <c r="F11" s="191">
        <v>1</v>
      </c>
      <c r="G11" s="190" t="s">
        <v>2876</v>
      </c>
      <c r="H11" s="6"/>
    </row>
    <row r="12" spans="1:8" ht="10.35" customHeight="1">
      <c r="A12" s="711" t="s">
        <v>2877</v>
      </c>
      <c r="B12" s="712"/>
      <c r="C12" s="713"/>
      <c r="D12" s="189" t="s">
        <v>1653</v>
      </c>
      <c r="E12" s="192">
        <v>199.66200000000001</v>
      </c>
      <c r="F12" s="191">
        <v>1</v>
      </c>
      <c r="G12" s="190" t="s">
        <v>2878</v>
      </c>
      <c r="H12" s="6"/>
    </row>
    <row r="13" spans="1:8" ht="10.35" customHeight="1">
      <c r="A13" s="711" t="s">
        <v>2879</v>
      </c>
      <c r="B13" s="712"/>
      <c r="C13" s="713"/>
      <c r="D13" s="189" t="s">
        <v>1653</v>
      </c>
      <c r="E13" s="192">
        <v>86.215999999999994</v>
      </c>
      <c r="F13" s="191">
        <v>10</v>
      </c>
      <c r="G13" s="190" t="s">
        <v>2880</v>
      </c>
      <c r="H13" s="6"/>
    </row>
    <row r="14" spans="1:8" ht="10.35" customHeight="1">
      <c r="A14" s="711" t="s">
        <v>2881</v>
      </c>
      <c r="B14" s="712"/>
      <c r="C14" s="713"/>
      <c r="D14" s="189" t="s">
        <v>1653</v>
      </c>
      <c r="E14" s="192">
        <v>30.881</v>
      </c>
      <c r="F14" s="191">
        <v>3</v>
      </c>
      <c r="G14" s="190" t="s">
        <v>2882</v>
      </c>
      <c r="H14" s="6"/>
    </row>
    <row r="15" spans="1:8" ht="10.35" customHeight="1">
      <c r="A15" s="711" t="s">
        <v>2883</v>
      </c>
      <c r="B15" s="712"/>
      <c r="C15" s="713"/>
      <c r="D15" s="189" t="s">
        <v>1653</v>
      </c>
      <c r="E15" s="192">
        <v>29.274000000000001</v>
      </c>
      <c r="F15" s="191">
        <v>3</v>
      </c>
      <c r="G15" s="190" t="s">
        <v>2884</v>
      </c>
      <c r="H15" s="6"/>
    </row>
    <row r="16" spans="1:8" ht="10.35" customHeight="1">
      <c r="A16" s="711" t="s">
        <v>2885</v>
      </c>
      <c r="B16" s="712"/>
      <c r="C16" s="713"/>
      <c r="D16" s="189" t="s">
        <v>1653</v>
      </c>
      <c r="E16" s="192">
        <v>29.274000000000001</v>
      </c>
      <c r="F16" s="191">
        <v>3</v>
      </c>
      <c r="G16" s="190" t="s">
        <v>2884</v>
      </c>
      <c r="H16" s="6"/>
    </row>
    <row r="17" spans="1:9" ht="10.35" customHeight="1">
      <c r="A17" s="711" t="s">
        <v>2886</v>
      </c>
      <c r="B17" s="712"/>
      <c r="C17" s="713"/>
      <c r="D17" s="189" t="s">
        <v>1653</v>
      </c>
      <c r="E17" s="192">
        <v>102.78</v>
      </c>
      <c r="F17" s="191">
        <v>1</v>
      </c>
      <c r="G17" s="190" t="s">
        <v>2887</v>
      </c>
      <c r="H17" s="6"/>
    </row>
    <row r="18" spans="1:9" ht="10.35" customHeight="1">
      <c r="A18" s="711" t="s">
        <v>2888</v>
      </c>
      <c r="B18" s="712"/>
      <c r="C18" s="713"/>
      <c r="D18" s="189" t="s">
        <v>1653</v>
      </c>
      <c r="E18" s="224">
        <v>788</v>
      </c>
      <c r="F18" s="191">
        <v>30</v>
      </c>
      <c r="G18" s="190" t="s">
        <v>2889</v>
      </c>
      <c r="H18" s="6"/>
    </row>
    <row r="19" spans="1:9" ht="10.35" customHeight="1">
      <c r="A19" s="719" t="s">
        <v>1281</v>
      </c>
      <c r="B19" s="720"/>
      <c r="C19" s="720"/>
      <c r="D19" s="720"/>
      <c r="E19" s="720"/>
      <c r="F19" s="720"/>
      <c r="G19" s="721"/>
      <c r="H19" s="195" t="s">
        <v>2890</v>
      </c>
    </row>
    <row r="20" spans="1:9" ht="10.35" customHeight="1">
      <c r="A20" s="731" t="s">
        <v>1291</v>
      </c>
      <c r="B20" s="732"/>
      <c r="C20" s="732"/>
      <c r="D20" s="732"/>
      <c r="E20" s="732"/>
      <c r="F20" s="732"/>
      <c r="G20" s="732"/>
      <c r="H20" s="733"/>
    </row>
    <row r="21" spans="1:9" ht="10.35" customHeight="1">
      <c r="A21" s="642" t="s">
        <v>1292</v>
      </c>
      <c r="B21" s="643"/>
      <c r="C21" s="196" t="s">
        <v>1284</v>
      </c>
      <c r="D21" s="185" t="s">
        <v>1286</v>
      </c>
      <c r="E21" s="189" t="s">
        <v>1293</v>
      </c>
      <c r="F21" s="642" t="s">
        <v>1294</v>
      </c>
      <c r="G21" s="643"/>
      <c r="H21" s="6"/>
    </row>
    <row r="22" spans="1:9" ht="10.35" customHeight="1">
      <c r="A22" s="626" t="s">
        <v>2891</v>
      </c>
      <c r="B22" s="627"/>
      <c r="C22" s="190" t="s">
        <v>1296</v>
      </c>
      <c r="D22" s="190" t="s">
        <v>1861</v>
      </c>
      <c r="E22" s="192">
        <v>120</v>
      </c>
      <c r="F22" s="628">
        <v>480</v>
      </c>
      <c r="G22" s="629"/>
      <c r="H22" s="6"/>
    </row>
    <row r="23" spans="1:9" ht="10.35" customHeight="1">
      <c r="A23" s="719" t="s">
        <v>1281</v>
      </c>
      <c r="B23" s="720"/>
      <c r="C23" s="720"/>
      <c r="D23" s="720"/>
      <c r="E23" s="720"/>
      <c r="F23" s="720"/>
      <c r="G23" s="721"/>
      <c r="H23" s="195" t="s">
        <v>1917</v>
      </c>
    </row>
    <row r="24" spans="1:9" ht="10.35" customHeight="1">
      <c r="A24" s="731" t="s">
        <v>1299</v>
      </c>
      <c r="B24" s="732"/>
      <c r="C24" s="732"/>
      <c r="D24" s="732"/>
      <c r="E24" s="732"/>
      <c r="F24" s="732"/>
      <c r="G24" s="732"/>
      <c r="H24" s="733"/>
    </row>
    <row r="25" spans="1:9" ht="10.35" customHeight="1">
      <c r="A25" s="633" t="s">
        <v>1270</v>
      </c>
      <c r="B25" s="634"/>
      <c r="C25" s="635"/>
      <c r="D25" s="196" t="s">
        <v>1284</v>
      </c>
      <c r="E25" s="189" t="s">
        <v>1285</v>
      </c>
      <c r="F25" s="188" t="s">
        <v>1286</v>
      </c>
      <c r="G25" s="188" t="s">
        <v>1274</v>
      </c>
      <c r="H25" s="6"/>
    </row>
    <row r="26" spans="1:9" ht="10.35" customHeight="1">
      <c r="A26" s="642" t="s">
        <v>1421</v>
      </c>
      <c r="B26" s="644"/>
      <c r="C26" s="643"/>
      <c r="D26" s="189" t="s">
        <v>1422</v>
      </c>
      <c r="E26" s="189" t="s">
        <v>1879</v>
      </c>
      <c r="F26" s="190" t="s">
        <v>2892</v>
      </c>
      <c r="G26" s="190" t="s">
        <v>2893</v>
      </c>
      <c r="H26" s="6"/>
    </row>
    <row r="27" spans="1:9" ht="10.35" customHeight="1">
      <c r="A27" s="642" t="s">
        <v>1539</v>
      </c>
      <c r="B27" s="644"/>
      <c r="C27" s="643"/>
      <c r="D27" s="189" t="s">
        <v>1422</v>
      </c>
      <c r="E27" s="189" t="s">
        <v>2031</v>
      </c>
      <c r="F27" s="190" t="s">
        <v>2894</v>
      </c>
      <c r="G27" s="190" t="s">
        <v>2895</v>
      </c>
      <c r="H27" s="6"/>
    </row>
    <row r="28" spans="1:9" ht="10.35" customHeight="1">
      <c r="A28" s="719" t="s">
        <v>1281</v>
      </c>
      <c r="B28" s="720"/>
      <c r="C28" s="720"/>
      <c r="D28" s="720"/>
      <c r="E28" s="720"/>
      <c r="F28" s="720"/>
      <c r="G28" s="721"/>
      <c r="H28" s="195" t="s">
        <v>2896</v>
      </c>
    </row>
    <row r="29" spans="1:9" ht="10.35" customHeight="1">
      <c r="A29" s="471"/>
      <c r="B29" s="431"/>
      <c r="C29" s="431"/>
      <c r="D29" s="431"/>
      <c r="E29" s="431"/>
      <c r="F29" s="431"/>
      <c r="G29" s="431"/>
      <c r="H29" s="472"/>
    </row>
    <row r="30" spans="1:9" ht="10.7" customHeight="1">
      <c r="A30" s="722" t="s">
        <v>1303</v>
      </c>
      <c r="B30" s="723"/>
      <c r="C30" s="723"/>
      <c r="D30" s="723"/>
      <c r="E30" s="723"/>
      <c r="F30" s="723"/>
      <c r="G30" s="724"/>
      <c r="H30" s="195" t="s">
        <v>2897</v>
      </c>
    </row>
    <row r="31" spans="1:9" ht="8.25" customHeight="1">
      <c r="A31" s="625" t="s">
        <v>1305</v>
      </c>
      <c r="B31" s="625"/>
      <c r="C31" s="625"/>
      <c r="D31" s="625"/>
      <c r="E31" s="625"/>
      <c r="F31" s="625"/>
      <c r="G31" s="625"/>
      <c r="H31" s="625"/>
      <c r="I31" s="625"/>
    </row>
    <row r="32" spans="1:9" ht="0.95" customHeight="1"/>
    <row r="33" ht="33" customHeight="1"/>
  </sheetData>
  <mergeCells count="36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G19"/>
    <mergeCell ref="A20:H20"/>
    <mergeCell ref="A21:B21"/>
    <mergeCell ref="F21:G21"/>
    <mergeCell ref="A22:B22"/>
    <mergeCell ref="F22:G22"/>
    <mergeCell ref="A23:G23"/>
    <mergeCell ref="A24:H24"/>
    <mergeCell ref="A25:C25"/>
    <mergeCell ref="A31:I31"/>
    <mergeCell ref="A26:C26"/>
    <mergeCell ref="A27:C27"/>
    <mergeCell ref="A28:G28"/>
    <mergeCell ref="A29:H29"/>
    <mergeCell ref="A30:G30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G1"/>
    </sheetView>
  </sheetViews>
  <sheetFormatPr baseColWidth="10" defaultColWidth="8.83203125" defaultRowHeight="12.75"/>
  <cols>
    <col min="1" max="1" width="10.1640625" customWidth="1"/>
    <col min="2" max="2" width="31.1640625" customWidth="1"/>
    <col min="3" max="3" width="10.1640625" customWidth="1"/>
    <col min="4" max="4" width="10.33203125" customWidth="1"/>
    <col min="5" max="5" width="10.1640625" customWidth="1"/>
    <col min="6" max="6" width="9.83203125" customWidth="1"/>
    <col min="7" max="7" width="10.6640625" customWidth="1"/>
    <col min="8" max="8" width="14.83203125" customWidth="1"/>
    <col min="9" max="9" width="8.83203125" customWidth="1"/>
  </cols>
  <sheetData>
    <row r="1" spans="1:8" ht="49.7" customHeight="1">
      <c r="A1" s="754" t="s">
        <v>2415</v>
      </c>
      <c r="B1" s="755"/>
      <c r="C1" s="755"/>
      <c r="D1" s="756"/>
      <c r="E1" s="728" t="s">
        <v>1263</v>
      </c>
      <c r="F1" s="729"/>
      <c r="G1" s="729"/>
      <c r="H1" s="730"/>
    </row>
    <row r="2" spans="1:8" ht="9.9499999999999993" customHeight="1">
      <c r="A2" s="391"/>
      <c r="B2" s="392"/>
      <c r="C2" s="392"/>
      <c r="D2" s="392"/>
      <c r="E2" s="392"/>
      <c r="F2" s="392"/>
      <c r="G2" s="392"/>
      <c r="H2" s="393"/>
    </row>
    <row r="3" spans="1:8" ht="9.9499999999999993" customHeight="1">
      <c r="A3" s="185" t="s">
        <v>1264</v>
      </c>
      <c r="B3" s="648" t="s">
        <v>2898</v>
      </c>
      <c r="C3" s="649"/>
      <c r="D3" s="649"/>
      <c r="E3" s="649"/>
      <c r="F3" s="650"/>
      <c r="G3" s="651" t="s">
        <v>1266</v>
      </c>
      <c r="H3" s="652"/>
    </row>
    <row r="4" spans="1:8" ht="9.9499999999999993" customHeight="1">
      <c r="A4" s="187">
        <v>13.5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9.9499999999999993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9.9499999999999993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9499999999999993" customHeight="1">
      <c r="A7" s="642" t="s">
        <v>1389</v>
      </c>
      <c r="B7" s="644"/>
      <c r="C7" s="643"/>
      <c r="D7" s="188" t="s">
        <v>1390</v>
      </c>
      <c r="E7" s="192">
        <v>480</v>
      </c>
      <c r="F7" s="189" t="s">
        <v>1276</v>
      </c>
      <c r="G7" s="198">
        <v>24</v>
      </c>
      <c r="H7" s="6"/>
    </row>
    <row r="8" spans="1:8" ht="9.9499999999999993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1888</v>
      </c>
    </row>
    <row r="9" spans="1:8" ht="23.25" customHeight="1">
      <c r="A9" s="739" t="s">
        <v>1283</v>
      </c>
      <c r="B9" s="740"/>
      <c r="C9" s="740"/>
      <c r="D9" s="740"/>
      <c r="E9" s="740"/>
      <c r="F9" s="740"/>
      <c r="G9" s="740"/>
      <c r="H9" s="741"/>
    </row>
    <row r="10" spans="1:8" ht="9.9499999999999993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88" t="s">
        <v>1274</v>
      </c>
      <c r="H10" s="6"/>
    </row>
    <row r="11" spans="1:8" ht="9.9499999999999993" customHeight="1">
      <c r="A11" s="711" t="s">
        <v>2899</v>
      </c>
      <c r="B11" s="712"/>
      <c r="C11" s="713"/>
      <c r="D11" s="189" t="s">
        <v>1653</v>
      </c>
      <c r="E11" s="192">
        <v>716.678</v>
      </c>
      <c r="F11" s="191">
        <v>1</v>
      </c>
      <c r="G11" s="190" t="s">
        <v>2900</v>
      </c>
      <c r="H11" s="6"/>
    </row>
    <row r="12" spans="1:8" ht="9.9499999999999993" customHeight="1">
      <c r="A12" s="711" t="s">
        <v>2877</v>
      </c>
      <c r="B12" s="712"/>
      <c r="C12" s="713"/>
      <c r="D12" s="189" t="s">
        <v>1653</v>
      </c>
      <c r="E12" s="192">
        <v>199.66200000000001</v>
      </c>
      <c r="F12" s="191">
        <v>1</v>
      </c>
      <c r="G12" s="190" t="s">
        <v>2901</v>
      </c>
      <c r="H12" s="6"/>
    </row>
    <row r="13" spans="1:8" ht="9.9499999999999993" customHeight="1">
      <c r="A13" s="711" t="s">
        <v>2902</v>
      </c>
      <c r="B13" s="712"/>
      <c r="C13" s="713"/>
      <c r="D13" s="189" t="s">
        <v>1653</v>
      </c>
      <c r="E13" s="192">
        <v>161.86000000000001</v>
      </c>
      <c r="F13" s="191">
        <v>1</v>
      </c>
      <c r="G13" s="190" t="s">
        <v>2903</v>
      </c>
      <c r="H13" s="6"/>
    </row>
    <row r="14" spans="1:8" ht="9.9499999999999993" customHeight="1">
      <c r="A14" s="711" t="s">
        <v>2881</v>
      </c>
      <c r="B14" s="712"/>
      <c r="C14" s="713"/>
      <c r="D14" s="189" t="s">
        <v>1653</v>
      </c>
      <c r="E14" s="192">
        <v>30.881</v>
      </c>
      <c r="F14" s="191">
        <v>3</v>
      </c>
      <c r="G14" s="190" t="s">
        <v>2904</v>
      </c>
      <c r="H14" s="6"/>
    </row>
    <row r="15" spans="1:8" ht="9.9499999999999993" customHeight="1">
      <c r="A15" s="711" t="s">
        <v>2883</v>
      </c>
      <c r="B15" s="712"/>
      <c r="C15" s="713"/>
      <c r="D15" s="189" t="s">
        <v>1653</v>
      </c>
      <c r="E15" s="192">
        <v>29.274000000000001</v>
      </c>
      <c r="F15" s="191">
        <v>3</v>
      </c>
      <c r="G15" s="190" t="s">
        <v>2905</v>
      </c>
      <c r="H15" s="6"/>
    </row>
    <row r="16" spans="1:8" ht="9.9499999999999993" customHeight="1">
      <c r="A16" s="711" t="s">
        <v>2885</v>
      </c>
      <c r="B16" s="712"/>
      <c r="C16" s="713"/>
      <c r="D16" s="189" t="s">
        <v>1653</v>
      </c>
      <c r="E16" s="192">
        <v>29.274000000000001</v>
      </c>
      <c r="F16" s="191">
        <v>3</v>
      </c>
      <c r="G16" s="190" t="s">
        <v>2905</v>
      </c>
      <c r="H16" s="6"/>
    </row>
    <row r="17" spans="1:9" ht="9.9499999999999993" customHeight="1">
      <c r="A17" s="711" t="s">
        <v>2886</v>
      </c>
      <c r="B17" s="712"/>
      <c r="C17" s="713"/>
      <c r="D17" s="189" t="s">
        <v>1653</v>
      </c>
      <c r="E17" s="192">
        <v>102.78</v>
      </c>
      <c r="F17" s="191">
        <v>1</v>
      </c>
      <c r="G17" s="190" t="s">
        <v>2906</v>
      </c>
      <c r="H17" s="6"/>
    </row>
    <row r="18" spans="1:9" ht="9.9499999999999993" customHeight="1">
      <c r="A18" s="711" t="s">
        <v>2888</v>
      </c>
      <c r="B18" s="712"/>
      <c r="C18" s="713"/>
      <c r="D18" s="189" t="s">
        <v>1653</v>
      </c>
      <c r="E18" s="224">
        <v>788</v>
      </c>
      <c r="F18" s="191">
        <v>20</v>
      </c>
      <c r="G18" s="190" t="s">
        <v>2907</v>
      </c>
      <c r="H18" s="6"/>
    </row>
    <row r="19" spans="1:9" ht="9.9499999999999993" customHeight="1">
      <c r="A19" s="719" t="s">
        <v>1281</v>
      </c>
      <c r="B19" s="720"/>
      <c r="C19" s="720"/>
      <c r="D19" s="720"/>
      <c r="E19" s="720"/>
      <c r="F19" s="720"/>
      <c r="G19" s="721"/>
      <c r="H19" s="195" t="s">
        <v>2908</v>
      </c>
    </row>
    <row r="20" spans="1:9" ht="9.9499999999999993" customHeight="1">
      <c r="A20" s="731" t="s">
        <v>1291</v>
      </c>
      <c r="B20" s="732"/>
      <c r="C20" s="732"/>
      <c r="D20" s="732"/>
      <c r="E20" s="732"/>
      <c r="F20" s="732"/>
      <c r="G20" s="732"/>
      <c r="H20" s="733"/>
    </row>
    <row r="21" spans="1:9" ht="9.9499999999999993" customHeight="1">
      <c r="A21" s="642" t="s">
        <v>1292</v>
      </c>
      <c r="B21" s="643"/>
      <c r="C21" s="196" t="s">
        <v>1284</v>
      </c>
      <c r="D21" s="185" t="s">
        <v>1286</v>
      </c>
      <c r="E21" s="189" t="s">
        <v>1293</v>
      </c>
      <c r="F21" s="642" t="s">
        <v>1294</v>
      </c>
      <c r="G21" s="643"/>
      <c r="H21" s="6"/>
    </row>
    <row r="22" spans="1:9" ht="9.9499999999999993" customHeight="1">
      <c r="A22" s="737" t="s">
        <v>2850</v>
      </c>
      <c r="B22" s="738"/>
      <c r="C22" s="190" t="s">
        <v>1296</v>
      </c>
      <c r="D22" s="190" t="s">
        <v>1861</v>
      </c>
      <c r="E22" s="192">
        <v>120</v>
      </c>
      <c r="F22" s="628">
        <v>480</v>
      </c>
      <c r="G22" s="629"/>
      <c r="H22" s="6"/>
    </row>
    <row r="23" spans="1:9" ht="9.9499999999999993" customHeight="1">
      <c r="A23" s="719" t="s">
        <v>1281</v>
      </c>
      <c r="B23" s="720"/>
      <c r="C23" s="720"/>
      <c r="D23" s="720"/>
      <c r="E23" s="720"/>
      <c r="F23" s="720"/>
      <c r="G23" s="721"/>
      <c r="H23" s="195" t="s">
        <v>1917</v>
      </c>
    </row>
    <row r="24" spans="1:9" ht="9.9499999999999993" customHeight="1">
      <c r="A24" s="731" t="s">
        <v>1299</v>
      </c>
      <c r="B24" s="732"/>
      <c r="C24" s="732"/>
      <c r="D24" s="732"/>
      <c r="E24" s="732"/>
      <c r="F24" s="732"/>
      <c r="G24" s="732"/>
      <c r="H24" s="733"/>
    </row>
    <row r="25" spans="1:9" ht="9.9499999999999993" customHeight="1">
      <c r="A25" s="633" t="s">
        <v>1270</v>
      </c>
      <c r="B25" s="634"/>
      <c r="C25" s="635"/>
      <c r="D25" s="196" t="s">
        <v>1284</v>
      </c>
      <c r="E25" s="189" t="s">
        <v>1285</v>
      </c>
      <c r="F25" s="188" t="s">
        <v>1286</v>
      </c>
      <c r="G25" s="188" t="s">
        <v>1274</v>
      </c>
      <c r="H25" s="6"/>
    </row>
    <row r="26" spans="1:9" ht="9.9499999999999993" customHeight="1">
      <c r="A26" s="642" t="s">
        <v>1421</v>
      </c>
      <c r="B26" s="644"/>
      <c r="C26" s="643"/>
      <c r="D26" s="189" t="s">
        <v>1422</v>
      </c>
      <c r="E26" s="189" t="s">
        <v>1879</v>
      </c>
      <c r="F26" s="190" t="s">
        <v>2909</v>
      </c>
      <c r="G26" s="190" t="s">
        <v>2910</v>
      </c>
      <c r="H26" s="6"/>
    </row>
    <row r="27" spans="1:9" ht="9.9499999999999993" customHeight="1">
      <c r="A27" s="642" t="s">
        <v>1539</v>
      </c>
      <c r="B27" s="644"/>
      <c r="C27" s="643"/>
      <c r="D27" s="189" t="s">
        <v>1422</v>
      </c>
      <c r="E27" s="189" t="s">
        <v>2031</v>
      </c>
      <c r="F27" s="190" t="s">
        <v>2894</v>
      </c>
      <c r="G27" s="190" t="s">
        <v>2895</v>
      </c>
      <c r="H27" s="6"/>
    </row>
    <row r="28" spans="1:9" ht="9.9499999999999993" customHeight="1">
      <c r="A28" s="719" t="s">
        <v>1281</v>
      </c>
      <c r="B28" s="720"/>
      <c r="C28" s="720"/>
      <c r="D28" s="720"/>
      <c r="E28" s="720"/>
      <c r="F28" s="720"/>
      <c r="G28" s="721"/>
      <c r="H28" s="195" t="s">
        <v>2911</v>
      </c>
    </row>
    <row r="29" spans="1:9" ht="9.9499999999999993" customHeight="1">
      <c r="A29" s="471"/>
      <c r="B29" s="431"/>
      <c r="C29" s="431"/>
      <c r="D29" s="431"/>
      <c r="E29" s="431"/>
      <c r="F29" s="431"/>
      <c r="G29" s="431"/>
      <c r="H29" s="472"/>
    </row>
    <row r="30" spans="1:9" ht="10.5" customHeight="1">
      <c r="A30" s="722" t="s">
        <v>1303</v>
      </c>
      <c r="B30" s="723"/>
      <c r="C30" s="723"/>
      <c r="D30" s="723"/>
      <c r="E30" s="723"/>
      <c r="F30" s="723"/>
      <c r="G30" s="724"/>
      <c r="H30" s="195" t="s">
        <v>2912</v>
      </c>
    </row>
    <row r="31" spans="1:9" ht="8.25" customHeight="1">
      <c r="A31" s="625" t="s">
        <v>1305</v>
      </c>
      <c r="B31" s="625"/>
      <c r="C31" s="625"/>
      <c r="D31" s="625"/>
      <c r="E31" s="625"/>
      <c r="F31" s="625"/>
      <c r="G31" s="625"/>
      <c r="H31" s="625"/>
      <c r="I31" s="625"/>
    </row>
    <row r="32" spans="1:9" ht="0.95" customHeight="1"/>
    <row r="33" ht="32.1" customHeight="1"/>
  </sheetData>
  <mergeCells count="36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G19"/>
    <mergeCell ref="A20:H20"/>
    <mergeCell ref="A21:B21"/>
    <mergeCell ref="F21:G21"/>
    <mergeCell ref="A22:B22"/>
    <mergeCell ref="F22:G22"/>
    <mergeCell ref="A23:G23"/>
    <mergeCell ref="A24:H24"/>
    <mergeCell ref="A25:C25"/>
    <mergeCell ref="A31:I31"/>
    <mergeCell ref="A26:C26"/>
    <mergeCell ref="A27:C27"/>
    <mergeCell ref="A28:G28"/>
    <mergeCell ref="A29:H29"/>
    <mergeCell ref="A30:G30"/>
  </mergeCell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9.33203125" customWidth="1"/>
    <col min="2" max="2" width="27.6640625" customWidth="1"/>
    <col min="3" max="4" width="9.33203125" customWidth="1"/>
    <col min="5" max="5" width="10.1640625" customWidth="1"/>
    <col min="6" max="6" width="8.6640625" customWidth="1"/>
    <col min="7" max="7" width="11.83203125" customWidth="1"/>
    <col min="8" max="8" width="10.1640625" customWidth="1"/>
    <col min="9" max="9" width="20" customWidth="1"/>
  </cols>
  <sheetData>
    <row r="1" spans="1:8" ht="45" customHeight="1">
      <c r="A1" s="931" t="s">
        <v>2473</v>
      </c>
      <c r="B1" s="932"/>
      <c r="C1" s="932"/>
      <c r="D1" s="933"/>
      <c r="E1" s="1027" t="s">
        <v>1972</v>
      </c>
      <c r="F1" s="1028"/>
      <c r="G1" s="1028"/>
      <c r="H1" s="1029"/>
    </row>
    <row r="2" spans="1:8" ht="9" customHeight="1">
      <c r="A2" s="391"/>
      <c r="B2" s="392"/>
      <c r="C2" s="392"/>
      <c r="D2" s="392"/>
      <c r="E2" s="392"/>
      <c r="F2" s="392"/>
      <c r="G2" s="392"/>
      <c r="H2" s="393"/>
    </row>
    <row r="3" spans="1:8" ht="9" customHeight="1">
      <c r="A3" s="236" t="s">
        <v>1973</v>
      </c>
      <c r="B3" s="677" t="s">
        <v>2913</v>
      </c>
      <c r="C3" s="804"/>
      <c r="D3" s="804"/>
      <c r="E3" s="804"/>
      <c r="F3" s="678"/>
      <c r="G3" s="679" t="s">
        <v>1975</v>
      </c>
      <c r="H3" s="680"/>
    </row>
    <row r="4" spans="1:8" ht="9" customHeight="1">
      <c r="A4" s="233">
        <v>13.6</v>
      </c>
      <c r="B4" s="677" t="s">
        <v>1976</v>
      </c>
      <c r="C4" s="804"/>
      <c r="D4" s="804"/>
      <c r="E4" s="804"/>
      <c r="F4" s="678"/>
      <c r="G4" s="679" t="s">
        <v>1977</v>
      </c>
      <c r="H4" s="680"/>
    </row>
    <row r="5" spans="1:8" ht="9" customHeight="1">
      <c r="A5" s="1024" t="s">
        <v>1978</v>
      </c>
      <c r="B5" s="1025"/>
      <c r="C5" s="1025"/>
      <c r="D5" s="1025"/>
      <c r="E5" s="1025"/>
      <c r="F5" s="1025"/>
      <c r="G5" s="1025"/>
      <c r="H5" s="1026"/>
    </row>
    <row r="6" spans="1:8" ht="9" customHeight="1">
      <c r="A6" s="785" t="s">
        <v>1979</v>
      </c>
      <c r="B6" s="786"/>
      <c r="C6" s="787"/>
      <c r="D6" s="235" t="s">
        <v>1980</v>
      </c>
      <c r="E6" s="237" t="s">
        <v>1981</v>
      </c>
      <c r="F6" s="236" t="s">
        <v>1982</v>
      </c>
      <c r="G6" s="237" t="s">
        <v>1983</v>
      </c>
      <c r="H6" s="6"/>
    </row>
    <row r="7" spans="1:8" ht="9" customHeight="1">
      <c r="A7" s="788" t="s">
        <v>2914</v>
      </c>
      <c r="B7" s="789"/>
      <c r="C7" s="790"/>
      <c r="D7" s="6"/>
      <c r="E7" s="239">
        <v>360</v>
      </c>
      <c r="F7" s="235" t="s">
        <v>1986</v>
      </c>
      <c r="G7" s="239">
        <v>18</v>
      </c>
      <c r="H7" s="6"/>
    </row>
    <row r="8" spans="1:8" ht="9" customHeight="1">
      <c r="A8" s="943" t="s">
        <v>1987</v>
      </c>
      <c r="B8" s="944"/>
      <c r="C8" s="944"/>
      <c r="D8" s="944"/>
      <c r="E8" s="944"/>
      <c r="F8" s="944"/>
      <c r="G8" s="945"/>
      <c r="H8" s="240" t="s">
        <v>2525</v>
      </c>
    </row>
    <row r="9" spans="1:8" ht="23.25" customHeight="1">
      <c r="A9" s="1021" t="s">
        <v>1989</v>
      </c>
      <c r="B9" s="1022"/>
      <c r="C9" s="1022"/>
      <c r="D9" s="1022"/>
      <c r="E9" s="1022"/>
      <c r="F9" s="1022"/>
      <c r="G9" s="1022"/>
      <c r="H9" s="1023"/>
    </row>
    <row r="10" spans="1:8" ht="9" customHeight="1">
      <c r="A10" s="785" t="s">
        <v>1979</v>
      </c>
      <c r="B10" s="786"/>
      <c r="C10" s="787"/>
      <c r="D10" s="237" t="s">
        <v>1990</v>
      </c>
      <c r="E10" s="242" t="s">
        <v>1991</v>
      </c>
      <c r="F10" s="237" t="s">
        <v>1992</v>
      </c>
      <c r="G10" s="237" t="s">
        <v>1983</v>
      </c>
      <c r="H10" s="6"/>
    </row>
    <row r="11" spans="1:8" ht="9" customHeight="1">
      <c r="A11" s="391"/>
      <c r="B11" s="392"/>
      <c r="C11" s="393"/>
      <c r="D11" s="6"/>
      <c r="E11" s="6"/>
      <c r="F11" s="6"/>
      <c r="G11" s="242" t="s">
        <v>2915</v>
      </c>
      <c r="H11" s="6"/>
    </row>
    <row r="12" spans="1:8" ht="9" customHeight="1">
      <c r="A12" s="391"/>
      <c r="B12" s="392"/>
      <c r="C12" s="393"/>
      <c r="D12" s="6"/>
      <c r="E12" s="6"/>
      <c r="F12" s="6"/>
      <c r="G12" s="242" t="s">
        <v>2915</v>
      </c>
      <c r="H12" s="6"/>
    </row>
    <row r="13" spans="1:8" ht="9" customHeight="1">
      <c r="A13" s="943" t="s">
        <v>1987</v>
      </c>
      <c r="B13" s="944"/>
      <c r="C13" s="944"/>
      <c r="D13" s="944"/>
      <c r="E13" s="944"/>
      <c r="F13" s="944"/>
      <c r="G13" s="945"/>
      <c r="H13" s="292" t="s">
        <v>2916</v>
      </c>
    </row>
    <row r="14" spans="1:8" ht="23.25" customHeight="1">
      <c r="A14" s="791" t="s">
        <v>1997</v>
      </c>
      <c r="B14" s="792"/>
      <c r="C14" s="792"/>
      <c r="D14" s="792"/>
      <c r="E14" s="792"/>
      <c r="F14" s="792"/>
      <c r="G14" s="792"/>
      <c r="H14" s="793"/>
    </row>
    <row r="15" spans="1:8" ht="9" customHeight="1">
      <c r="A15" s="788" t="s">
        <v>1998</v>
      </c>
      <c r="B15" s="790"/>
      <c r="C15" s="237" t="s">
        <v>1990</v>
      </c>
      <c r="D15" s="236" t="s">
        <v>1992</v>
      </c>
      <c r="E15" s="243" t="s">
        <v>1999</v>
      </c>
      <c r="F15" s="788" t="s">
        <v>2000</v>
      </c>
      <c r="G15" s="790"/>
      <c r="H15" s="6"/>
    </row>
    <row r="16" spans="1:8" ht="9" customHeight="1">
      <c r="A16" s="1019" t="s">
        <v>2917</v>
      </c>
      <c r="B16" s="1020"/>
      <c r="C16" s="242" t="s">
        <v>2002</v>
      </c>
      <c r="D16" s="242" t="s">
        <v>2918</v>
      </c>
      <c r="E16" s="239">
        <v>120</v>
      </c>
      <c r="F16" s="796">
        <v>360</v>
      </c>
      <c r="G16" s="797"/>
      <c r="H16" s="6"/>
    </row>
    <row r="17" spans="1:9" ht="9" customHeight="1">
      <c r="A17" s="943" t="s">
        <v>1987</v>
      </c>
      <c r="B17" s="944"/>
      <c r="C17" s="944"/>
      <c r="D17" s="944"/>
      <c r="E17" s="944"/>
      <c r="F17" s="944"/>
      <c r="G17" s="945"/>
      <c r="H17" s="240" t="s">
        <v>2919</v>
      </c>
    </row>
    <row r="18" spans="1:9" ht="9" customHeight="1">
      <c r="A18" s="782" t="s">
        <v>2005</v>
      </c>
      <c r="B18" s="783"/>
      <c r="C18" s="783"/>
      <c r="D18" s="783"/>
      <c r="E18" s="783"/>
      <c r="F18" s="783"/>
      <c r="G18" s="783"/>
      <c r="H18" s="784"/>
    </row>
    <row r="19" spans="1:9" ht="9" customHeight="1">
      <c r="A19" s="785" t="s">
        <v>1979</v>
      </c>
      <c r="B19" s="786"/>
      <c r="C19" s="787"/>
      <c r="D19" s="237" t="s">
        <v>1990</v>
      </c>
      <c r="E19" s="242" t="s">
        <v>1991</v>
      </c>
      <c r="F19" s="237" t="s">
        <v>1992</v>
      </c>
      <c r="G19" s="237" t="s">
        <v>1983</v>
      </c>
      <c r="H19" s="6"/>
    </row>
    <row r="20" spans="1:9" ht="9" customHeight="1">
      <c r="A20" s="788" t="s">
        <v>2006</v>
      </c>
      <c r="B20" s="789"/>
      <c r="C20" s="790"/>
      <c r="D20" s="235" t="s">
        <v>2007</v>
      </c>
      <c r="E20" s="242" t="s">
        <v>2920</v>
      </c>
      <c r="F20" s="245" t="s">
        <v>2818</v>
      </c>
      <c r="G20" s="242" t="s">
        <v>2819</v>
      </c>
      <c r="H20" s="6"/>
    </row>
    <row r="21" spans="1:9" ht="9" customHeight="1">
      <c r="A21" s="943" t="s">
        <v>1987</v>
      </c>
      <c r="B21" s="944"/>
      <c r="C21" s="944"/>
      <c r="D21" s="944"/>
      <c r="E21" s="944"/>
      <c r="F21" s="944"/>
      <c r="G21" s="945"/>
      <c r="H21" s="240" t="s">
        <v>2921</v>
      </c>
    </row>
    <row r="22" spans="1:9" ht="9" customHeight="1">
      <c r="A22" s="471"/>
      <c r="B22" s="431"/>
      <c r="C22" s="431"/>
      <c r="D22" s="431"/>
      <c r="E22" s="431"/>
      <c r="F22" s="431"/>
      <c r="G22" s="431"/>
      <c r="H22" s="472"/>
    </row>
    <row r="23" spans="1:9" ht="9.6" customHeight="1">
      <c r="A23" s="946" t="s">
        <v>2494</v>
      </c>
      <c r="B23" s="947"/>
      <c r="C23" s="947"/>
      <c r="D23" s="947"/>
      <c r="E23" s="947"/>
      <c r="F23" s="947"/>
      <c r="G23" s="948"/>
      <c r="H23" s="240" t="s">
        <v>2922</v>
      </c>
    </row>
    <row r="24" spans="1:9" ht="8.25" customHeight="1">
      <c r="A24" s="778" t="s">
        <v>2014</v>
      </c>
      <c r="B24" s="778"/>
      <c r="C24" s="778"/>
      <c r="D24" s="778"/>
      <c r="E24" s="778"/>
      <c r="F24" s="778"/>
      <c r="G24" s="778"/>
      <c r="H24" s="778"/>
      <c r="I24" s="778"/>
    </row>
    <row r="25" spans="1:9" ht="0.95" customHeight="1"/>
    <row r="26" spans="1:9" ht="29.1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10.1640625" customWidth="1"/>
    <col min="8" max="8" width="10.6640625" customWidth="1"/>
    <col min="9" max="9" width="17.33203125" customWidth="1"/>
  </cols>
  <sheetData>
    <row r="1" spans="1:8" ht="48" customHeight="1">
      <c r="A1" s="931" t="s">
        <v>2473</v>
      </c>
      <c r="B1" s="932"/>
      <c r="C1" s="932"/>
      <c r="D1" s="933"/>
      <c r="E1" s="909" t="s">
        <v>1884</v>
      </c>
      <c r="F1" s="910"/>
      <c r="G1" s="910"/>
      <c r="H1" s="911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19.350000000000001" customHeight="1">
      <c r="A3" s="230" t="s">
        <v>1973</v>
      </c>
      <c r="B3" s="748" t="s">
        <v>2923</v>
      </c>
      <c r="C3" s="749"/>
      <c r="D3" s="749"/>
      <c r="E3" s="749"/>
      <c r="F3" s="750"/>
      <c r="G3" s="528" t="s">
        <v>874</v>
      </c>
      <c r="H3" s="530"/>
    </row>
    <row r="4" spans="1:8" ht="9.6" customHeight="1">
      <c r="A4" s="233">
        <v>13.7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480</v>
      </c>
      <c r="F7" s="235" t="s">
        <v>1986</v>
      </c>
      <c r="G7" s="239">
        <v>24</v>
      </c>
      <c r="H7" s="6"/>
    </row>
    <row r="8" spans="1:8" ht="9.6" customHeight="1">
      <c r="A8" s="779" t="s">
        <v>1987</v>
      </c>
      <c r="B8" s="780"/>
      <c r="C8" s="780"/>
      <c r="D8" s="780"/>
      <c r="E8" s="780"/>
      <c r="F8" s="780"/>
      <c r="G8" s="781"/>
      <c r="H8" s="240" t="s">
        <v>2924</v>
      </c>
    </row>
    <row r="9" spans="1:8" ht="9.6" customHeight="1">
      <c r="A9" s="925" t="s">
        <v>1989</v>
      </c>
      <c r="B9" s="926"/>
      <c r="C9" s="926"/>
      <c r="D9" s="926"/>
      <c r="E9" s="926"/>
      <c r="F9" s="926"/>
      <c r="G9" s="926"/>
      <c r="H9" s="927"/>
    </row>
    <row r="10" spans="1:8" ht="9.6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9.6" customHeight="1">
      <c r="A11" s="788" t="s">
        <v>2925</v>
      </c>
      <c r="B11" s="789"/>
      <c r="C11" s="790"/>
      <c r="D11" s="235" t="s">
        <v>2796</v>
      </c>
      <c r="E11" s="238">
        <v>59.268000000000001</v>
      </c>
      <c r="F11" s="241">
        <v>6</v>
      </c>
      <c r="G11" s="242" t="s">
        <v>2926</v>
      </c>
      <c r="H11" s="6"/>
    </row>
    <row r="12" spans="1:8" ht="9.6" customHeight="1">
      <c r="A12" s="788" t="s">
        <v>2927</v>
      </c>
      <c r="B12" s="789"/>
      <c r="C12" s="790"/>
      <c r="D12" s="235" t="s">
        <v>2796</v>
      </c>
      <c r="E12" s="238">
        <v>34.747999999999998</v>
      </c>
      <c r="F12" s="241">
        <v>6</v>
      </c>
      <c r="G12" s="242" t="s">
        <v>2928</v>
      </c>
      <c r="H12" s="6"/>
    </row>
    <row r="13" spans="1:8" ht="9.6" customHeight="1">
      <c r="A13" s="994" t="s">
        <v>2929</v>
      </c>
      <c r="B13" s="995"/>
      <c r="C13" s="996"/>
      <c r="D13" s="235" t="s">
        <v>2565</v>
      </c>
      <c r="E13" s="235" t="s">
        <v>2930</v>
      </c>
      <c r="F13" s="241">
        <v>1</v>
      </c>
      <c r="G13" s="242" t="s">
        <v>2931</v>
      </c>
      <c r="H13" s="6"/>
    </row>
    <row r="14" spans="1:8" ht="9.6" customHeight="1">
      <c r="A14" s="994" t="s">
        <v>2932</v>
      </c>
      <c r="B14" s="995"/>
      <c r="C14" s="996"/>
      <c r="D14" s="235" t="s">
        <v>2565</v>
      </c>
      <c r="E14" s="238">
        <v>838.1</v>
      </c>
      <c r="F14" s="241">
        <v>1</v>
      </c>
      <c r="G14" s="242" t="s">
        <v>2933</v>
      </c>
      <c r="H14" s="6"/>
    </row>
    <row r="15" spans="1:8" ht="9.6" customHeight="1">
      <c r="A15" s="788" t="s">
        <v>2934</v>
      </c>
      <c r="B15" s="789"/>
      <c r="C15" s="790"/>
      <c r="D15" s="235" t="s">
        <v>2565</v>
      </c>
      <c r="E15" s="238">
        <v>38.64</v>
      </c>
      <c r="F15" s="241">
        <v>1</v>
      </c>
      <c r="G15" s="242" t="s">
        <v>2935</v>
      </c>
      <c r="H15" s="6"/>
    </row>
    <row r="16" spans="1:8" ht="9.6" customHeight="1">
      <c r="A16" s="788" t="s">
        <v>2936</v>
      </c>
      <c r="B16" s="789"/>
      <c r="C16" s="790"/>
      <c r="D16" s="235" t="s">
        <v>2565</v>
      </c>
      <c r="E16" s="238">
        <v>40.573999999999998</v>
      </c>
      <c r="F16" s="241">
        <v>1</v>
      </c>
      <c r="G16" s="242" t="s">
        <v>2937</v>
      </c>
      <c r="H16" s="6"/>
    </row>
    <row r="17" spans="1:8" ht="9.6" customHeight="1">
      <c r="A17" s="988" t="s">
        <v>2938</v>
      </c>
      <c r="B17" s="989"/>
      <c r="C17" s="990"/>
      <c r="D17" s="235" t="s">
        <v>2565</v>
      </c>
      <c r="E17" s="238">
        <v>15.2</v>
      </c>
      <c r="F17" s="241">
        <v>32</v>
      </c>
      <c r="G17" s="242" t="s">
        <v>2939</v>
      </c>
      <c r="H17" s="6"/>
    </row>
    <row r="18" spans="1:8" ht="9.6" customHeight="1">
      <c r="A18" s="928" t="s">
        <v>2940</v>
      </c>
      <c r="B18" s="929"/>
      <c r="C18" s="930"/>
      <c r="D18" s="235" t="s">
        <v>2565</v>
      </c>
      <c r="E18" s="238">
        <v>80.355000000000004</v>
      </c>
      <c r="F18" s="241">
        <v>1</v>
      </c>
      <c r="G18" s="242" t="s">
        <v>2941</v>
      </c>
      <c r="H18" s="6"/>
    </row>
    <row r="19" spans="1:8" ht="9.6" customHeight="1">
      <c r="A19" s="994" t="s">
        <v>2942</v>
      </c>
      <c r="B19" s="995"/>
      <c r="C19" s="996"/>
      <c r="D19" s="235" t="s">
        <v>2565</v>
      </c>
      <c r="E19" s="238">
        <v>78.186999999999998</v>
      </c>
      <c r="F19" s="241">
        <v>1</v>
      </c>
      <c r="G19" s="242" t="s">
        <v>2943</v>
      </c>
      <c r="H19" s="6"/>
    </row>
    <row r="20" spans="1:8" ht="9.6" customHeight="1">
      <c r="A20" s="788" t="s">
        <v>2944</v>
      </c>
      <c r="B20" s="789"/>
      <c r="C20" s="790"/>
      <c r="D20" s="235" t="s">
        <v>2565</v>
      </c>
      <c r="E20" s="238">
        <v>21.475000000000001</v>
      </c>
      <c r="F20" s="241">
        <v>1</v>
      </c>
      <c r="G20" s="242" t="s">
        <v>2945</v>
      </c>
      <c r="H20" s="6"/>
    </row>
    <row r="21" spans="1:8" ht="9.6" customHeight="1">
      <c r="A21" s="788" t="s">
        <v>2946</v>
      </c>
      <c r="B21" s="789"/>
      <c r="C21" s="790"/>
      <c r="D21" s="235" t="s">
        <v>2565</v>
      </c>
      <c r="E21" s="238">
        <v>88.429000000000002</v>
      </c>
      <c r="F21" s="241">
        <v>3</v>
      </c>
      <c r="G21" s="242" t="s">
        <v>2947</v>
      </c>
      <c r="H21" s="6"/>
    </row>
    <row r="22" spans="1:8" ht="9.6" customHeight="1">
      <c r="A22" s="788" t="s">
        <v>2948</v>
      </c>
      <c r="B22" s="789"/>
      <c r="C22" s="790"/>
      <c r="D22" s="235" t="s">
        <v>2565</v>
      </c>
      <c r="E22" s="238">
        <v>40.761000000000003</v>
      </c>
      <c r="F22" s="241">
        <v>4</v>
      </c>
      <c r="G22" s="242" t="s">
        <v>2949</v>
      </c>
      <c r="H22" s="6"/>
    </row>
    <row r="23" spans="1:8" ht="9.6" customHeight="1">
      <c r="A23" s="788" t="s">
        <v>2950</v>
      </c>
      <c r="B23" s="789"/>
      <c r="C23" s="790"/>
      <c r="D23" s="235" t="s">
        <v>2565</v>
      </c>
      <c r="E23" s="235" t="s">
        <v>2951</v>
      </c>
      <c r="F23" s="241">
        <v>1</v>
      </c>
      <c r="G23" s="242" t="s">
        <v>2952</v>
      </c>
      <c r="H23" s="6"/>
    </row>
    <row r="24" spans="1:8" ht="9.6" customHeight="1">
      <c r="A24" s="779" t="s">
        <v>1987</v>
      </c>
      <c r="B24" s="780"/>
      <c r="C24" s="780"/>
      <c r="D24" s="780"/>
      <c r="E24" s="780"/>
      <c r="F24" s="780"/>
      <c r="G24" s="781"/>
      <c r="H24" s="240" t="s">
        <v>2953</v>
      </c>
    </row>
    <row r="25" spans="1:8" ht="9.6" customHeight="1">
      <c r="A25" s="782" t="s">
        <v>1997</v>
      </c>
      <c r="B25" s="783"/>
      <c r="C25" s="783"/>
      <c r="D25" s="783"/>
      <c r="E25" s="783"/>
      <c r="F25" s="783"/>
      <c r="G25" s="783"/>
      <c r="H25" s="784"/>
    </row>
    <row r="26" spans="1:8" ht="9.6" customHeight="1">
      <c r="A26" s="788" t="s">
        <v>1998</v>
      </c>
      <c r="B26" s="790"/>
      <c r="C26" s="243" t="s">
        <v>1990</v>
      </c>
      <c r="D26" s="236" t="s">
        <v>1992</v>
      </c>
      <c r="E26" s="235" t="s">
        <v>1999</v>
      </c>
      <c r="F26" s="788" t="s">
        <v>2000</v>
      </c>
      <c r="G26" s="790"/>
      <c r="H26" s="6"/>
    </row>
    <row r="27" spans="1:8" ht="9.6" customHeight="1">
      <c r="A27" s="737" t="s">
        <v>2850</v>
      </c>
      <c r="B27" s="738"/>
      <c r="C27" s="242" t="s">
        <v>2002</v>
      </c>
      <c r="D27" s="242" t="s">
        <v>2676</v>
      </c>
      <c r="E27" s="238">
        <v>120</v>
      </c>
      <c r="F27" s="796">
        <v>480</v>
      </c>
      <c r="G27" s="797"/>
      <c r="H27" s="6"/>
    </row>
    <row r="28" spans="1:8" ht="9.6" customHeight="1">
      <c r="A28" s="779" t="s">
        <v>1987</v>
      </c>
      <c r="B28" s="780"/>
      <c r="C28" s="780"/>
      <c r="D28" s="780"/>
      <c r="E28" s="780"/>
      <c r="F28" s="780"/>
      <c r="G28" s="781"/>
      <c r="H28" s="240" t="s">
        <v>2954</v>
      </c>
    </row>
    <row r="29" spans="1:8" ht="9.6" customHeight="1">
      <c r="A29" s="782" t="s">
        <v>2005</v>
      </c>
      <c r="B29" s="783"/>
      <c r="C29" s="783"/>
      <c r="D29" s="783"/>
      <c r="E29" s="783"/>
      <c r="F29" s="783"/>
      <c r="G29" s="783"/>
      <c r="H29" s="784"/>
    </row>
    <row r="30" spans="1:8" ht="9.6" customHeight="1">
      <c r="A30" s="785" t="s">
        <v>1979</v>
      </c>
      <c r="B30" s="786"/>
      <c r="C30" s="787"/>
      <c r="D30" s="243" t="s">
        <v>1990</v>
      </c>
      <c r="E30" s="235" t="s">
        <v>1991</v>
      </c>
      <c r="F30" s="237" t="s">
        <v>1992</v>
      </c>
      <c r="G30" s="242" t="s">
        <v>1983</v>
      </c>
      <c r="H30" s="6"/>
    </row>
    <row r="31" spans="1:8" ht="9.6" customHeight="1">
      <c r="A31" s="788" t="s">
        <v>2006</v>
      </c>
      <c r="B31" s="789"/>
      <c r="C31" s="790"/>
      <c r="D31" s="235" t="s">
        <v>2007</v>
      </c>
      <c r="E31" s="235" t="s">
        <v>2817</v>
      </c>
      <c r="F31" s="245" t="s">
        <v>2818</v>
      </c>
      <c r="G31" s="242" t="s">
        <v>2819</v>
      </c>
      <c r="H31" s="6"/>
    </row>
    <row r="32" spans="1:8" ht="9.6" customHeight="1">
      <c r="A32" s="779" t="s">
        <v>1987</v>
      </c>
      <c r="B32" s="780"/>
      <c r="C32" s="780"/>
      <c r="D32" s="780"/>
      <c r="E32" s="780"/>
      <c r="F32" s="780"/>
      <c r="G32" s="781"/>
      <c r="H32" s="240" t="s">
        <v>2921</v>
      </c>
    </row>
    <row r="33" spans="1:9" ht="9.6" customHeight="1">
      <c r="A33" s="471"/>
      <c r="B33" s="431"/>
      <c r="C33" s="431"/>
      <c r="D33" s="431"/>
      <c r="E33" s="431"/>
      <c r="F33" s="431"/>
      <c r="G33" s="431"/>
      <c r="H33" s="472"/>
    </row>
    <row r="34" spans="1:9" ht="9.9499999999999993" customHeight="1">
      <c r="A34" s="937" t="s">
        <v>2494</v>
      </c>
      <c r="B34" s="938"/>
      <c r="C34" s="938"/>
      <c r="D34" s="938"/>
      <c r="E34" s="938"/>
      <c r="F34" s="938"/>
      <c r="G34" s="939"/>
      <c r="H34" s="240" t="s">
        <v>2955</v>
      </c>
    </row>
    <row r="35" spans="1:9" ht="8.25" customHeight="1">
      <c r="A35" s="778" t="s">
        <v>2014</v>
      </c>
      <c r="B35" s="778"/>
      <c r="C35" s="778"/>
      <c r="D35" s="778"/>
      <c r="E35" s="778"/>
      <c r="F35" s="778"/>
      <c r="G35" s="778"/>
      <c r="H35" s="778"/>
      <c r="I35" s="778"/>
    </row>
    <row r="36" spans="1:9" ht="0.95" customHeight="1"/>
    <row r="37" spans="1:9" ht="30.95" customHeight="1"/>
  </sheetData>
  <mergeCells count="4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G24"/>
    <mergeCell ref="A25:H25"/>
    <mergeCell ref="A26:B26"/>
    <mergeCell ref="F26:G26"/>
    <mergeCell ref="A27:B27"/>
    <mergeCell ref="F27:G27"/>
    <mergeCell ref="A28:G28"/>
    <mergeCell ref="A29:H29"/>
    <mergeCell ref="A30:C30"/>
    <mergeCell ref="A31:C31"/>
    <mergeCell ref="A32:G32"/>
    <mergeCell ref="A33:H33"/>
    <mergeCell ref="A34:G34"/>
    <mergeCell ref="A35:I35"/>
  </mergeCells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sqref="A1:G1"/>
    </sheetView>
  </sheetViews>
  <sheetFormatPr baseColWidth="10" defaultColWidth="8.83203125" defaultRowHeight="12.75"/>
  <cols>
    <col min="1" max="1" width="10.1640625" customWidth="1"/>
    <col min="2" max="2" width="31.1640625" customWidth="1"/>
    <col min="3" max="3" width="10.1640625" customWidth="1"/>
    <col min="4" max="4" width="10.33203125" customWidth="1"/>
    <col min="5" max="5" width="10.1640625" customWidth="1"/>
    <col min="6" max="6" width="9.83203125" customWidth="1"/>
    <col min="7" max="7" width="10.33203125" customWidth="1"/>
    <col min="8" max="8" width="14.1640625" customWidth="1"/>
    <col min="9" max="9" width="10" customWidth="1"/>
  </cols>
  <sheetData>
    <row r="1" spans="1:8" ht="49.7" customHeight="1">
      <c r="A1" s="754" t="s">
        <v>2415</v>
      </c>
      <c r="B1" s="755"/>
      <c r="C1" s="755"/>
      <c r="D1" s="756"/>
      <c r="E1" s="728" t="s">
        <v>1263</v>
      </c>
      <c r="F1" s="729"/>
      <c r="G1" s="729"/>
      <c r="H1" s="730"/>
    </row>
    <row r="2" spans="1:8" ht="9.9499999999999993" customHeight="1">
      <c r="A2" s="391"/>
      <c r="B2" s="392"/>
      <c r="C2" s="392"/>
      <c r="D2" s="392"/>
      <c r="E2" s="392"/>
      <c r="F2" s="392"/>
      <c r="G2" s="392"/>
      <c r="H2" s="393"/>
    </row>
    <row r="3" spans="1:8" ht="18" customHeight="1">
      <c r="A3" s="217" t="s">
        <v>1264</v>
      </c>
      <c r="B3" s="841" t="s">
        <v>2956</v>
      </c>
      <c r="C3" s="842"/>
      <c r="D3" s="842"/>
      <c r="E3" s="842"/>
      <c r="F3" s="843"/>
      <c r="G3" s="651" t="s">
        <v>1266</v>
      </c>
      <c r="H3" s="652"/>
    </row>
    <row r="4" spans="1:8" ht="9.9499999999999993" customHeight="1">
      <c r="A4" s="187">
        <v>13.8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9.9499999999999993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9.9499999999999993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9499999999999993" customHeight="1">
      <c r="A7" s="642" t="s">
        <v>1389</v>
      </c>
      <c r="B7" s="644"/>
      <c r="C7" s="643"/>
      <c r="D7" s="188" t="s">
        <v>1390</v>
      </c>
      <c r="E7" s="192">
        <v>720</v>
      </c>
      <c r="F7" s="189" t="s">
        <v>1276</v>
      </c>
      <c r="G7" s="194">
        <v>36</v>
      </c>
      <c r="H7" s="6"/>
    </row>
    <row r="8" spans="1:8" ht="9.9499999999999993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1924</v>
      </c>
    </row>
    <row r="9" spans="1:8" ht="23.25" customHeight="1">
      <c r="A9" s="739" t="s">
        <v>1283</v>
      </c>
      <c r="B9" s="740"/>
      <c r="C9" s="740"/>
      <c r="D9" s="740"/>
      <c r="E9" s="740"/>
      <c r="F9" s="740"/>
      <c r="G9" s="740"/>
      <c r="H9" s="741"/>
    </row>
    <row r="10" spans="1:8" ht="9.9499999999999993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9.9499999999999993" customHeight="1">
      <c r="A11" s="642" t="s">
        <v>2957</v>
      </c>
      <c r="B11" s="644"/>
      <c r="C11" s="643"/>
      <c r="D11" s="189" t="s">
        <v>1653</v>
      </c>
      <c r="E11" s="192">
        <v>554.66600000000005</v>
      </c>
      <c r="F11" s="191">
        <v>1</v>
      </c>
      <c r="G11" s="190" t="s">
        <v>2958</v>
      </c>
      <c r="H11" s="6"/>
    </row>
    <row r="12" spans="1:8" ht="9.9499999999999993" customHeight="1">
      <c r="A12" s="642" t="s">
        <v>2959</v>
      </c>
      <c r="B12" s="644"/>
      <c r="C12" s="643"/>
      <c r="D12" s="189" t="s">
        <v>1653</v>
      </c>
      <c r="E12" s="192">
        <v>758.9</v>
      </c>
      <c r="F12" s="191">
        <v>1</v>
      </c>
      <c r="G12" s="190" t="s">
        <v>2960</v>
      </c>
      <c r="H12" s="6"/>
    </row>
    <row r="13" spans="1:8" ht="9.9499999999999993" customHeight="1">
      <c r="A13" s="616" t="s">
        <v>2961</v>
      </c>
      <c r="B13" s="617"/>
      <c r="C13" s="618"/>
      <c r="D13" s="189" t="s">
        <v>1653</v>
      </c>
      <c r="E13" s="192">
        <v>333.2</v>
      </c>
      <c r="F13" s="191">
        <v>1</v>
      </c>
      <c r="G13" s="190" t="s">
        <v>2962</v>
      </c>
      <c r="H13" s="6"/>
    </row>
    <row r="14" spans="1:8" ht="9.9499999999999993" customHeight="1">
      <c r="A14" s="958" t="s">
        <v>2963</v>
      </c>
      <c r="B14" s="959"/>
      <c r="C14" s="960"/>
      <c r="D14" s="189" t="s">
        <v>1586</v>
      </c>
      <c r="E14" s="192">
        <v>37.5</v>
      </c>
      <c r="F14" s="191">
        <v>600</v>
      </c>
      <c r="G14" s="190" t="s">
        <v>2964</v>
      </c>
      <c r="H14" s="6"/>
    </row>
    <row r="15" spans="1:8" ht="9.9499999999999993" customHeight="1">
      <c r="A15" s="958" t="s">
        <v>2965</v>
      </c>
      <c r="B15" s="959"/>
      <c r="C15" s="960"/>
      <c r="D15" s="189" t="s">
        <v>1653</v>
      </c>
      <c r="E15" s="192">
        <v>82.5</v>
      </c>
      <c r="F15" s="191">
        <v>20</v>
      </c>
      <c r="G15" s="190" t="s">
        <v>2966</v>
      </c>
      <c r="H15" s="6"/>
    </row>
    <row r="16" spans="1:8" ht="9.9499999999999993" customHeight="1">
      <c r="A16" s="642" t="s">
        <v>2967</v>
      </c>
      <c r="B16" s="644"/>
      <c r="C16" s="643"/>
      <c r="D16" s="189" t="s">
        <v>1653</v>
      </c>
      <c r="E16" s="192">
        <v>465.8</v>
      </c>
      <c r="F16" s="191">
        <v>5</v>
      </c>
      <c r="G16" s="190" t="s">
        <v>2968</v>
      </c>
      <c r="H16" s="6"/>
    </row>
    <row r="17" spans="1:8" ht="9.9499999999999993" customHeight="1">
      <c r="A17" s="642" t="s">
        <v>2969</v>
      </c>
      <c r="B17" s="644"/>
      <c r="C17" s="643"/>
      <c r="D17" s="189" t="s">
        <v>1653</v>
      </c>
      <c r="E17" s="192">
        <v>78.88</v>
      </c>
      <c r="F17" s="191">
        <v>10</v>
      </c>
      <c r="G17" s="190" t="s">
        <v>2970</v>
      </c>
      <c r="H17" s="6"/>
    </row>
    <row r="18" spans="1:8" ht="9.9499999999999993" customHeight="1">
      <c r="A18" s="1030" t="s">
        <v>2971</v>
      </c>
      <c r="B18" s="1031"/>
      <c r="C18" s="1032"/>
      <c r="D18" s="189" t="s">
        <v>1653</v>
      </c>
      <c r="E18" s="192">
        <v>15.2</v>
      </c>
      <c r="F18" s="191">
        <v>80</v>
      </c>
      <c r="G18" s="190" t="s">
        <v>2972</v>
      </c>
      <c r="H18" s="6"/>
    </row>
    <row r="19" spans="1:8" ht="9.9499999999999993" customHeight="1">
      <c r="A19" s="642" t="s">
        <v>2973</v>
      </c>
      <c r="B19" s="644"/>
      <c r="C19" s="643"/>
      <c r="D19" s="189" t="s">
        <v>1653</v>
      </c>
      <c r="E19" s="192">
        <v>40.761000000000003</v>
      </c>
      <c r="F19" s="191">
        <v>8</v>
      </c>
      <c r="G19" s="190" t="s">
        <v>2974</v>
      </c>
      <c r="H19" s="6"/>
    </row>
    <row r="20" spans="1:8" ht="9.9499999999999993" customHeight="1">
      <c r="A20" s="642" t="s">
        <v>2975</v>
      </c>
      <c r="B20" s="644"/>
      <c r="C20" s="643"/>
      <c r="D20" s="189" t="s">
        <v>1653</v>
      </c>
      <c r="E20" s="192">
        <v>52.726999999999997</v>
      </c>
      <c r="F20" s="191">
        <v>5</v>
      </c>
      <c r="G20" s="190" t="s">
        <v>2976</v>
      </c>
      <c r="H20" s="6"/>
    </row>
    <row r="21" spans="1:8" ht="9.9499999999999993" customHeight="1">
      <c r="A21" s="642" t="s">
        <v>2977</v>
      </c>
      <c r="B21" s="644"/>
      <c r="C21" s="643"/>
      <c r="D21" s="189" t="s">
        <v>1675</v>
      </c>
      <c r="E21" s="192">
        <v>34.747999999999998</v>
      </c>
      <c r="F21" s="189" t="s">
        <v>2978</v>
      </c>
      <c r="G21" s="190" t="s">
        <v>2979</v>
      </c>
      <c r="H21" s="6"/>
    </row>
    <row r="22" spans="1:8" ht="9.9499999999999993" customHeight="1">
      <c r="A22" s="821" t="s">
        <v>2980</v>
      </c>
      <c r="B22" s="822"/>
      <c r="C22" s="823"/>
      <c r="D22" s="189" t="s">
        <v>1653</v>
      </c>
      <c r="E22" s="192">
        <v>56.643999999999998</v>
      </c>
      <c r="F22" s="191">
        <v>2</v>
      </c>
      <c r="G22" s="190" t="s">
        <v>2981</v>
      </c>
      <c r="H22" s="6"/>
    </row>
    <row r="23" spans="1:8" ht="9" customHeight="1">
      <c r="A23" s="719" t="s">
        <v>1281</v>
      </c>
      <c r="B23" s="720"/>
      <c r="C23" s="720"/>
      <c r="D23" s="720"/>
      <c r="E23" s="720"/>
      <c r="F23" s="720"/>
      <c r="G23" s="721"/>
      <c r="H23" s="195" t="s">
        <v>2982</v>
      </c>
    </row>
    <row r="24" spans="1:8" ht="9.9499999999999993" customHeight="1">
      <c r="A24" s="731" t="s">
        <v>1291</v>
      </c>
      <c r="B24" s="732"/>
      <c r="C24" s="732"/>
      <c r="D24" s="732"/>
      <c r="E24" s="732"/>
      <c r="F24" s="732"/>
      <c r="G24" s="732"/>
      <c r="H24" s="733"/>
    </row>
    <row r="25" spans="1:8" ht="10.7" customHeight="1">
      <c r="A25" s="642" t="s">
        <v>1292</v>
      </c>
      <c r="B25" s="643"/>
      <c r="C25" s="196" t="s">
        <v>1284</v>
      </c>
      <c r="D25" s="185" t="s">
        <v>1286</v>
      </c>
      <c r="E25" s="189" t="s">
        <v>1293</v>
      </c>
      <c r="F25" s="642" t="s">
        <v>1294</v>
      </c>
      <c r="G25" s="643"/>
      <c r="H25" s="6"/>
    </row>
    <row r="26" spans="1:8" ht="9.9499999999999993" customHeight="1">
      <c r="A26" s="978" t="s">
        <v>2850</v>
      </c>
      <c r="B26" s="979"/>
      <c r="C26" s="190" t="s">
        <v>1296</v>
      </c>
      <c r="D26" s="190" t="s">
        <v>1877</v>
      </c>
      <c r="E26" s="192">
        <v>120</v>
      </c>
      <c r="F26" s="628">
        <v>720</v>
      </c>
      <c r="G26" s="629"/>
      <c r="H26" s="6"/>
    </row>
    <row r="27" spans="1:8" ht="9.9499999999999993" customHeight="1">
      <c r="A27" s="719" t="s">
        <v>1281</v>
      </c>
      <c r="B27" s="720"/>
      <c r="C27" s="720"/>
      <c r="D27" s="720"/>
      <c r="E27" s="720"/>
      <c r="F27" s="720"/>
      <c r="G27" s="721"/>
      <c r="H27" s="195" t="s">
        <v>1926</v>
      </c>
    </row>
    <row r="28" spans="1:8" ht="9.9499999999999993" customHeight="1">
      <c r="A28" s="934" t="s">
        <v>1299</v>
      </c>
      <c r="B28" s="935"/>
      <c r="C28" s="935"/>
      <c r="D28" s="935"/>
      <c r="E28" s="935"/>
      <c r="F28" s="935"/>
      <c r="G28" s="935"/>
      <c r="H28" s="936"/>
    </row>
    <row r="29" spans="1:8" ht="9.9499999999999993" customHeight="1">
      <c r="A29" s="633" t="s">
        <v>1270</v>
      </c>
      <c r="B29" s="634"/>
      <c r="C29" s="635"/>
      <c r="D29" s="196" t="s">
        <v>1284</v>
      </c>
      <c r="E29" s="189" t="s">
        <v>1285</v>
      </c>
      <c r="F29" s="188" t="s">
        <v>1286</v>
      </c>
      <c r="G29" s="190" t="s">
        <v>1274</v>
      </c>
      <c r="H29" s="6"/>
    </row>
    <row r="30" spans="1:8" ht="9.9499999999999993" customHeight="1">
      <c r="A30" s="642" t="s">
        <v>1421</v>
      </c>
      <c r="B30" s="644"/>
      <c r="C30" s="643"/>
      <c r="D30" s="189" t="s">
        <v>1422</v>
      </c>
      <c r="E30" s="189" t="s">
        <v>1879</v>
      </c>
      <c r="F30" s="197">
        <v>1300</v>
      </c>
      <c r="G30" s="190" t="s">
        <v>2983</v>
      </c>
      <c r="H30" s="6"/>
    </row>
    <row r="31" spans="1:8" ht="9.9499999999999993" customHeight="1">
      <c r="A31" s="642" t="s">
        <v>1539</v>
      </c>
      <c r="B31" s="644"/>
      <c r="C31" s="643"/>
      <c r="D31" s="189" t="s">
        <v>1422</v>
      </c>
      <c r="E31" s="189" t="s">
        <v>2031</v>
      </c>
      <c r="F31" s="190" t="s">
        <v>2894</v>
      </c>
      <c r="G31" s="190" t="s">
        <v>2895</v>
      </c>
      <c r="H31" s="6"/>
    </row>
    <row r="32" spans="1:8" ht="9.9499999999999993" customHeight="1">
      <c r="A32" s="719" t="s">
        <v>1281</v>
      </c>
      <c r="B32" s="720"/>
      <c r="C32" s="720"/>
      <c r="D32" s="720"/>
      <c r="E32" s="720"/>
      <c r="F32" s="720"/>
      <c r="G32" s="721"/>
      <c r="H32" s="195" t="s">
        <v>2984</v>
      </c>
    </row>
    <row r="33" spans="1:9" ht="9.9499999999999993" customHeight="1">
      <c r="A33" s="471"/>
      <c r="B33" s="431"/>
      <c r="C33" s="431"/>
      <c r="D33" s="431"/>
      <c r="E33" s="431"/>
      <c r="F33" s="431"/>
      <c r="G33" s="431"/>
      <c r="H33" s="472"/>
    </row>
    <row r="34" spans="1:9" ht="10.5" customHeight="1">
      <c r="A34" s="722" t="s">
        <v>1303</v>
      </c>
      <c r="B34" s="723"/>
      <c r="C34" s="723"/>
      <c r="D34" s="723"/>
      <c r="E34" s="723"/>
      <c r="F34" s="723"/>
      <c r="G34" s="724"/>
      <c r="H34" s="195" t="s">
        <v>2985</v>
      </c>
    </row>
    <row r="35" spans="1:9" ht="8.25" customHeight="1">
      <c r="A35" s="625" t="s">
        <v>1305</v>
      </c>
      <c r="B35" s="625"/>
      <c r="C35" s="625"/>
      <c r="D35" s="625"/>
      <c r="E35" s="625"/>
      <c r="F35" s="625"/>
      <c r="G35" s="625"/>
      <c r="H35" s="625"/>
      <c r="I35" s="625"/>
    </row>
    <row r="36" spans="1:9" ht="39" customHeight="1"/>
  </sheetData>
  <mergeCells count="4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G23"/>
    <mergeCell ref="A24:H24"/>
    <mergeCell ref="A25:B25"/>
    <mergeCell ref="F25:G25"/>
    <mergeCell ref="A26:B26"/>
    <mergeCell ref="F26:G26"/>
    <mergeCell ref="A32:G32"/>
    <mergeCell ref="A33:H33"/>
    <mergeCell ref="A34:G34"/>
    <mergeCell ref="A35:I35"/>
    <mergeCell ref="A27:G27"/>
    <mergeCell ref="A28:H28"/>
    <mergeCell ref="A29:C29"/>
    <mergeCell ref="A30:C30"/>
    <mergeCell ref="A31:C31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sqref="A1:G1"/>
    </sheetView>
  </sheetViews>
  <sheetFormatPr baseColWidth="10" defaultColWidth="8.83203125" defaultRowHeight="12.75"/>
  <cols>
    <col min="1" max="1" width="9.6640625" customWidth="1"/>
    <col min="2" max="2" width="29.33203125" customWidth="1"/>
    <col min="3" max="4" width="9.83203125" customWidth="1"/>
    <col min="5" max="5" width="10.83203125" customWidth="1"/>
    <col min="6" max="6" width="9.33203125" customWidth="1"/>
    <col min="7" max="7" width="11.83203125" customWidth="1"/>
    <col min="8" max="8" width="10.1640625" customWidth="1"/>
    <col min="9" max="9" width="16" customWidth="1"/>
  </cols>
  <sheetData>
    <row r="1" spans="1:8" ht="47.45" customHeight="1">
      <c r="A1" s="931" t="s">
        <v>2473</v>
      </c>
      <c r="B1" s="932"/>
      <c r="C1" s="932"/>
      <c r="D1" s="933"/>
      <c r="E1" s="912" t="s">
        <v>1884</v>
      </c>
      <c r="F1" s="913"/>
      <c r="G1" s="913"/>
      <c r="H1" s="914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18" customHeight="1">
      <c r="A3" s="236" t="s">
        <v>1973</v>
      </c>
      <c r="B3" s="841" t="s">
        <v>2986</v>
      </c>
      <c r="C3" s="842"/>
      <c r="D3" s="842"/>
      <c r="E3" s="842"/>
      <c r="F3" s="843"/>
      <c r="G3" s="528" t="s">
        <v>874</v>
      </c>
      <c r="H3" s="530"/>
    </row>
    <row r="4" spans="1:8" ht="9.6" customHeight="1">
      <c r="A4" s="233">
        <v>13.9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42" t="s">
        <v>1982</v>
      </c>
      <c r="G6" s="237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720</v>
      </c>
      <c r="F7" s="235" t="s">
        <v>1986</v>
      </c>
      <c r="G7" s="239">
        <v>36</v>
      </c>
      <c r="H7" s="6"/>
    </row>
    <row r="8" spans="1:8" ht="9.6" customHeight="1">
      <c r="A8" s="943" t="s">
        <v>1987</v>
      </c>
      <c r="B8" s="944"/>
      <c r="C8" s="944"/>
      <c r="D8" s="944"/>
      <c r="E8" s="944"/>
      <c r="F8" s="944"/>
      <c r="G8" s="945"/>
      <c r="H8" s="240" t="s">
        <v>2987</v>
      </c>
    </row>
    <row r="9" spans="1:8" ht="9.6" customHeight="1">
      <c r="A9" s="925" t="s">
        <v>1989</v>
      </c>
      <c r="B9" s="926"/>
      <c r="C9" s="926"/>
      <c r="D9" s="926"/>
      <c r="E9" s="926"/>
      <c r="F9" s="926"/>
      <c r="G9" s="926"/>
      <c r="H9" s="927"/>
    </row>
    <row r="10" spans="1:8" ht="9.6" customHeight="1">
      <c r="A10" s="785" t="s">
        <v>1979</v>
      </c>
      <c r="B10" s="786"/>
      <c r="C10" s="787"/>
      <c r="D10" s="237" t="s">
        <v>1990</v>
      </c>
      <c r="E10" s="235" t="s">
        <v>1991</v>
      </c>
      <c r="F10" s="237" t="s">
        <v>1992</v>
      </c>
      <c r="G10" s="237" t="s">
        <v>1983</v>
      </c>
      <c r="H10" s="6"/>
    </row>
    <row r="11" spans="1:8" ht="9.6" customHeight="1">
      <c r="A11" s="788" t="s">
        <v>2988</v>
      </c>
      <c r="B11" s="789"/>
      <c r="C11" s="790"/>
      <c r="D11" s="235" t="s">
        <v>2565</v>
      </c>
      <c r="E11" s="238">
        <v>554.66600000000005</v>
      </c>
      <c r="F11" s="241">
        <v>1</v>
      </c>
      <c r="G11" s="242" t="s">
        <v>2989</v>
      </c>
      <c r="H11" s="6"/>
    </row>
    <row r="12" spans="1:8" ht="9.6" customHeight="1">
      <c r="A12" s="788" t="s">
        <v>2990</v>
      </c>
      <c r="B12" s="789"/>
      <c r="C12" s="790"/>
      <c r="D12" s="235" t="s">
        <v>2565</v>
      </c>
      <c r="E12" s="238">
        <v>758.9</v>
      </c>
      <c r="F12" s="241">
        <v>1</v>
      </c>
      <c r="G12" s="242" t="s">
        <v>2991</v>
      </c>
      <c r="H12" s="6"/>
    </row>
    <row r="13" spans="1:8" ht="9.6" customHeight="1">
      <c r="A13" s="928" t="s">
        <v>2992</v>
      </c>
      <c r="B13" s="929"/>
      <c r="C13" s="930"/>
      <c r="D13" s="235" t="s">
        <v>2565</v>
      </c>
      <c r="E13" s="238">
        <v>333.2</v>
      </c>
      <c r="F13" s="241">
        <v>1</v>
      </c>
      <c r="G13" s="242" t="s">
        <v>2993</v>
      </c>
      <c r="H13" s="6"/>
    </row>
    <row r="14" spans="1:8" ht="9.6" customHeight="1">
      <c r="A14" s="788" t="s">
        <v>2994</v>
      </c>
      <c r="B14" s="789"/>
      <c r="C14" s="790"/>
      <c r="D14" s="235" t="s">
        <v>2598</v>
      </c>
      <c r="E14" s="238">
        <v>24</v>
      </c>
      <c r="F14" s="241">
        <v>300</v>
      </c>
      <c r="G14" s="242" t="s">
        <v>2995</v>
      </c>
      <c r="H14" s="6"/>
    </row>
    <row r="15" spans="1:8" ht="9.6" customHeight="1">
      <c r="A15" s="961" t="s">
        <v>2996</v>
      </c>
      <c r="B15" s="962"/>
      <c r="C15" s="963"/>
      <c r="D15" s="235" t="s">
        <v>2565</v>
      </c>
      <c r="E15" s="238">
        <v>82.5</v>
      </c>
      <c r="F15" s="241">
        <v>20</v>
      </c>
      <c r="G15" s="242" t="s">
        <v>2997</v>
      </c>
      <c r="H15" s="6"/>
    </row>
    <row r="16" spans="1:8" ht="9.6" customHeight="1">
      <c r="A16" s="788" t="s">
        <v>2998</v>
      </c>
      <c r="B16" s="789"/>
      <c r="C16" s="790"/>
      <c r="D16" s="235" t="s">
        <v>2565</v>
      </c>
      <c r="E16" s="238">
        <v>465.8</v>
      </c>
      <c r="F16" s="241">
        <v>5</v>
      </c>
      <c r="G16" s="242" t="s">
        <v>2999</v>
      </c>
      <c r="H16" s="6"/>
    </row>
    <row r="17" spans="1:8" ht="9.6" customHeight="1">
      <c r="A17" s="788" t="s">
        <v>3000</v>
      </c>
      <c r="B17" s="789"/>
      <c r="C17" s="790"/>
      <c r="D17" s="235" t="s">
        <v>2565</v>
      </c>
      <c r="E17" s="238">
        <v>78.88</v>
      </c>
      <c r="F17" s="241">
        <v>10</v>
      </c>
      <c r="G17" s="242" t="s">
        <v>3001</v>
      </c>
      <c r="H17" s="6"/>
    </row>
    <row r="18" spans="1:8" ht="9.6" customHeight="1">
      <c r="A18" s="988" t="s">
        <v>3002</v>
      </c>
      <c r="B18" s="989"/>
      <c r="C18" s="990"/>
      <c r="D18" s="235" t="s">
        <v>2565</v>
      </c>
      <c r="E18" s="238">
        <v>15.2</v>
      </c>
      <c r="F18" s="241">
        <v>80</v>
      </c>
      <c r="G18" s="242" t="s">
        <v>3003</v>
      </c>
      <c r="H18" s="6"/>
    </row>
    <row r="19" spans="1:8" ht="9.6" customHeight="1">
      <c r="A19" s="788" t="s">
        <v>3004</v>
      </c>
      <c r="B19" s="789"/>
      <c r="C19" s="790"/>
      <c r="D19" s="235" t="s">
        <v>2796</v>
      </c>
      <c r="E19" s="238">
        <v>34.747999999999998</v>
      </c>
      <c r="F19" s="235" t="s">
        <v>3005</v>
      </c>
      <c r="G19" s="242" t="s">
        <v>3006</v>
      </c>
      <c r="H19" s="6"/>
    </row>
    <row r="20" spans="1:8" ht="9.6" customHeight="1">
      <c r="A20" s="788" t="s">
        <v>3007</v>
      </c>
      <c r="B20" s="789"/>
      <c r="C20" s="790"/>
      <c r="D20" s="235" t="s">
        <v>2565</v>
      </c>
      <c r="E20" s="238">
        <v>40.761000000000003</v>
      </c>
      <c r="F20" s="241">
        <v>8</v>
      </c>
      <c r="G20" s="242" t="s">
        <v>3008</v>
      </c>
      <c r="H20" s="6"/>
    </row>
    <row r="21" spans="1:8" ht="9.6" customHeight="1">
      <c r="A21" s="788" t="s">
        <v>3009</v>
      </c>
      <c r="B21" s="789"/>
      <c r="C21" s="790"/>
      <c r="D21" s="235" t="s">
        <v>2565</v>
      </c>
      <c r="E21" s="238">
        <v>52.726999999999997</v>
      </c>
      <c r="F21" s="241">
        <v>5</v>
      </c>
      <c r="G21" s="242" t="s">
        <v>3010</v>
      </c>
      <c r="H21" s="6"/>
    </row>
    <row r="22" spans="1:8" ht="9.6" customHeight="1">
      <c r="A22" s="994" t="s">
        <v>3011</v>
      </c>
      <c r="B22" s="995"/>
      <c r="C22" s="996"/>
      <c r="D22" s="235" t="s">
        <v>2565</v>
      </c>
      <c r="E22" s="238">
        <v>56.643999999999998</v>
      </c>
      <c r="F22" s="241">
        <v>2</v>
      </c>
      <c r="G22" s="242" t="s">
        <v>3012</v>
      </c>
      <c r="H22" s="6"/>
    </row>
    <row r="23" spans="1:8" ht="8.4499999999999993" customHeight="1">
      <c r="A23" s="943" t="s">
        <v>1987</v>
      </c>
      <c r="B23" s="944"/>
      <c r="C23" s="944"/>
      <c r="D23" s="944"/>
      <c r="E23" s="944"/>
      <c r="F23" s="944"/>
      <c r="G23" s="945"/>
      <c r="H23" s="240" t="s">
        <v>3013</v>
      </c>
    </row>
    <row r="24" spans="1:8" ht="9.6" customHeight="1">
      <c r="A24" s="975" t="s">
        <v>1997</v>
      </c>
      <c r="B24" s="976"/>
      <c r="C24" s="976"/>
      <c r="D24" s="976"/>
      <c r="E24" s="976"/>
      <c r="F24" s="976"/>
      <c r="G24" s="976"/>
      <c r="H24" s="977"/>
    </row>
    <row r="25" spans="1:8" ht="9" customHeight="1">
      <c r="A25" s="788" t="s">
        <v>1998</v>
      </c>
      <c r="B25" s="790"/>
      <c r="C25" s="237" t="s">
        <v>1990</v>
      </c>
      <c r="D25" s="236" t="s">
        <v>1992</v>
      </c>
      <c r="E25" s="235" t="s">
        <v>1999</v>
      </c>
      <c r="F25" s="788" t="s">
        <v>2000</v>
      </c>
      <c r="G25" s="790"/>
      <c r="H25" s="6"/>
    </row>
    <row r="26" spans="1:8" ht="9.6" customHeight="1">
      <c r="A26" s="737" t="s">
        <v>2850</v>
      </c>
      <c r="B26" s="738"/>
      <c r="C26" s="242" t="s">
        <v>2002</v>
      </c>
      <c r="D26" s="242" t="s">
        <v>2628</v>
      </c>
      <c r="E26" s="238">
        <v>120</v>
      </c>
      <c r="F26" s="796">
        <v>720</v>
      </c>
      <c r="G26" s="797"/>
      <c r="H26" s="6"/>
    </row>
    <row r="27" spans="1:8" ht="9.6" customHeight="1">
      <c r="A27" s="943" t="s">
        <v>1987</v>
      </c>
      <c r="B27" s="944"/>
      <c r="C27" s="944"/>
      <c r="D27" s="944"/>
      <c r="E27" s="944"/>
      <c r="F27" s="944"/>
      <c r="G27" s="945"/>
      <c r="H27" s="240" t="s">
        <v>3014</v>
      </c>
    </row>
    <row r="28" spans="1:8" ht="9.6" customHeight="1">
      <c r="A28" s="782" t="s">
        <v>2005</v>
      </c>
      <c r="B28" s="783"/>
      <c r="C28" s="783"/>
      <c r="D28" s="783"/>
      <c r="E28" s="783"/>
      <c r="F28" s="783"/>
      <c r="G28" s="783"/>
      <c r="H28" s="784"/>
    </row>
    <row r="29" spans="1:8" ht="9.6" customHeight="1">
      <c r="A29" s="785" t="s">
        <v>1979</v>
      </c>
      <c r="B29" s="786"/>
      <c r="C29" s="787"/>
      <c r="D29" s="237" t="s">
        <v>1990</v>
      </c>
      <c r="E29" s="235" t="s">
        <v>1991</v>
      </c>
      <c r="F29" s="237" t="s">
        <v>1992</v>
      </c>
      <c r="G29" s="237" t="s">
        <v>1983</v>
      </c>
      <c r="H29" s="6"/>
    </row>
    <row r="30" spans="1:8" ht="9.6" customHeight="1">
      <c r="A30" s="788" t="s">
        <v>2489</v>
      </c>
      <c r="B30" s="789"/>
      <c r="C30" s="790"/>
      <c r="D30" s="235" t="s">
        <v>2007</v>
      </c>
      <c r="E30" s="235" t="s">
        <v>3015</v>
      </c>
      <c r="F30" s="242" t="s">
        <v>3016</v>
      </c>
      <c r="G30" s="242" t="s">
        <v>3017</v>
      </c>
      <c r="H30" s="6"/>
    </row>
    <row r="31" spans="1:8" ht="9.6" customHeight="1">
      <c r="A31" s="788" t="s">
        <v>2006</v>
      </c>
      <c r="B31" s="789"/>
      <c r="C31" s="790"/>
      <c r="D31" s="235" t="s">
        <v>2007</v>
      </c>
      <c r="E31" s="235" t="s">
        <v>2008</v>
      </c>
      <c r="F31" s="242" t="s">
        <v>3018</v>
      </c>
      <c r="G31" s="242" t="s">
        <v>3019</v>
      </c>
      <c r="H31" s="6"/>
    </row>
    <row r="32" spans="1:8" ht="9.6" customHeight="1">
      <c r="A32" s="943" t="s">
        <v>1987</v>
      </c>
      <c r="B32" s="944"/>
      <c r="C32" s="944"/>
      <c r="D32" s="944"/>
      <c r="E32" s="944"/>
      <c r="F32" s="944"/>
      <c r="G32" s="945"/>
      <c r="H32" s="240" t="s">
        <v>3020</v>
      </c>
    </row>
    <row r="33" spans="1:9" ht="9.6" customHeight="1">
      <c r="A33" s="471"/>
      <c r="B33" s="431"/>
      <c r="C33" s="431"/>
      <c r="D33" s="431"/>
      <c r="E33" s="431"/>
      <c r="F33" s="431"/>
      <c r="G33" s="431"/>
      <c r="H33" s="472"/>
    </row>
    <row r="34" spans="1:9" ht="9.9499999999999993" customHeight="1">
      <c r="A34" s="946" t="s">
        <v>2494</v>
      </c>
      <c r="B34" s="947"/>
      <c r="C34" s="947"/>
      <c r="D34" s="947"/>
      <c r="E34" s="947"/>
      <c r="F34" s="947"/>
      <c r="G34" s="948"/>
      <c r="H34" s="240" t="s">
        <v>3021</v>
      </c>
    </row>
    <row r="35" spans="1:9" ht="8.25" customHeight="1">
      <c r="A35" s="778" t="s">
        <v>2014</v>
      </c>
      <c r="B35" s="778"/>
      <c r="C35" s="778"/>
      <c r="D35" s="778"/>
      <c r="E35" s="778"/>
      <c r="F35" s="778"/>
      <c r="G35" s="778"/>
      <c r="H35" s="778"/>
      <c r="I35" s="778"/>
    </row>
    <row r="36" spans="1:9" ht="36.950000000000003" customHeight="1"/>
  </sheetData>
  <mergeCells count="4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G23"/>
    <mergeCell ref="A24:H24"/>
    <mergeCell ref="A25:B25"/>
    <mergeCell ref="F25:G25"/>
    <mergeCell ref="A26:B26"/>
    <mergeCell ref="F26:G26"/>
    <mergeCell ref="A32:G32"/>
    <mergeCell ref="A33:H33"/>
    <mergeCell ref="A34:G34"/>
    <mergeCell ref="A35:I35"/>
    <mergeCell ref="A27:G27"/>
    <mergeCell ref="A28:H28"/>
    <mergeCell ref="A29:C29"/>
    <mergeCell ref="A30:C30"/>
    <mergeCell ref="A31:C3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sqref="A1:G1"/>
    </sheetView>
  </sheetViews>
  <sheetFormatPr baseColWidth="10" defaultColWidth="8.83203125" defaultRowHeight="12.75"/>
  <cols>
    <col min="1" max="1" width="20" customWidth="1"/>
    <col min="2" max="3" width="11.1640625" customWidth="1"/>
    <col min="4" max="4" width="15.6640625" customWidth="1"/>
    <col min="5" max="5" width="18" customWidth="1"/>
    <col min="6" max="6" width="14" customWidth="1"/>
    <col min="7" max="7" width="18.1640625" customWidth="1"/>
  </cols>
  <sheetData>
    <row r="1" spans="1:7" ht="9.75" customHeight="1">
      <c r="A1" s="484" t="s">
        <v>763</v>
      </c>
      <c r="B1" s="485"/>
      <c r="C1" s="485"/>
      <c r="D1" s="485"/>
      <c r="E1" s="485"/>
      <c r="F1" s="485"/>
      <c r="G1" s="486"/>
    </row>
    <row r="2" spans="1:7" ht="9.75" customHeight="1">
      <c r="A2" s="79" t="s">
        <v>716</v>
      </c>
      <c r="B2" s="78" t="s">
        <v>717</v>
      </c>
      <c r="C2" s="80" t="s">
        <v>718</v>
      </c>
      <c r="D2" s="78" t="s">
        <v>719</v>
      </c>
      <c r="E2" s="80" t="s">
        <v>720</v>
      </c>
      <c r="F2" s="81" t="s">
        <v>721</v>
      </c>
      <c r="G2" s="78" t="s">
        <v>722</v>
      </c>
    </row>
    <row r="3" spans="1:7" ht="9" customHeight="1">
      <c r="A3" s="82" t="s">
        <v>723</v>
      </c>
      <c r="B3" s="83" t="s">
        <v>724</v>
      </c>
      <c r="C3" s="84" t="s">
        <v>764</v>
      </c>
      <c r="D3" s="85">
        <v>500</v>
      </c>
      <c r="E3" s="86">
        <v>750</v>
      </c>
      <c r="F3" s="82" t="s">
        <v>765</v>
      </c>
      <c r="G3" s="83" t="s">
        <v>766</v>
      </c>
    </row>
    <row r="4" spans="1:7" ht="9.1999999999999993" customHeight="1">
      <c r="A4" s="89" t="s">
        <v>726</v>
      </c>
      <c r="B4" s="90" t="s">
        <v>727</v>
      </c>
      <c r="C4" s="91" t="s">
        <v>752</v>
      </c>
      <c r="D4" s="92">
        <v>33.32</v>
      </c>
      <c r="E4" s="93">
        <v>309.39999999999998</v>
      </c>
      <c r="F4" s="89" t="s">
        <v>767</v>
      </c>
      <c r="G4" s="90" t="s">
        <v>768</v>
      </c>
    </row>
    <row r="5" spans="1:7" ht="9.1999999999999993" customHeight="1">
      <c r="A5" s="89" t="s">
        <v>729</v>
      </c>
      <c r="B5" s="90" t="s">
        <v>727</v>
      </c>
      <c r="C5" s="91" t="s">
        <v>769</v>
      </c>
      <c r="D5" s="92">
        <v>71.400000000000006</v>
      </c>
      <c r="E5" s="93">
        <v>309.39999999999998</v>
      </c>
      <c r="F5" s="89" t="s">
        <v>770</v>
      </c>
      <c r="G5" s="90" t="s">
        <v>771</v>
      </c>
    </row>
    <row r="6" spans="1:7" ht="9.6" customHeight="1">
      <c r="A6" s="94" t="s">
        <v>731</v>
      </c>
      <c r="B6" s="95" t="s">
        <v>727</v>
      </c>
      <c r="C6" s="96" t="s">
        <v>772</v>
      </c>
      <c r="D6" s="68"/>
      <c r="E6" s="68"/>
      <c r="F6" s="89" t="s">
        <v>773</v>
      </c>
      <c r="G6" s="95" t="s">
        <v>774</v>
      </c>
    </row>
    <row r="7" spans="1:7" ht="9.75" customHeight="1">
      <c r="A7" s="81" t="s">
        <v>733</v>
      </c>
      <c r="B7" s="424"/>
      <c r="C7" s="425"/>
      <c r="D7" s="425"/>
      <c r="E7" s="425"/>
      <c r="F7" s="479"/>
      <c r="G7" s="78" t="s">
        <v>775</v>
      </c>
    </row>
    <row r="8" spans="1:7" ht="9.75" customHeight="1">
      <c r="A8" s="484" t="s">
        <v>776</v>
      </c>
      <c r="B8" s="485"/>
      <c r="C8" s="485"/>
      <c r="D8" s="485"/>
      <c r="E8" s="485"/>
      <c r="F8" s="485"/>
      <c r="G8" s="486"/>
    </row>
    <row r="9" spans="1:7" ht="9.75" customHeight="1">
      <c r="A9" s="79" t="s">
        <v>716</v>
      </c>
      <c r="B9" s="78" t="s">
        <v>717</v>
      </c>
      <c r="C9" s="80" t="s">
        <v>718</v>
      </c>
      <c r="D9" s="78" t="s">
        <v>719</v>
      </c>
      <c r="E9" s="80" t="s">
        <v>720</v>
      </c>
      <c r="F9" s="81" t="s">
        <v>721</v>
      </c>
      <c r="G9" s="78" t="s">
        <v>722</v>
      </c>
    </row>
    <row r="10" spans="1:7" ht="9" customHeight="1">
      <c r="A10" s="82" t="s">
        <v>723</v>
      </c>
      <c r="B10" s="83" t="s">
        <v>724</v>
      </c>
      <c r="C10" s="84" t="s">
        <v>777</v>
      </c>
      <c r="D10" s="85">
        <v>500</v>
      </c>
      <c r="E10" s="86">
        <v>750</v>
      </c>
      <c r="F10" s="82" t="s">
        <v>765</v>
      </c>
      <c r="G10" s="83" t="s">
        <v>778</v>
      </c>
    </row>
    <row r="11" spans="1:7" ht="9.1999999999999993" customHeight="1">
      <c r="A11" s="89" t="s">
        <v>726</v>
      </c>
      <c r="B11" s="90" t="s">
        <v>727</v>
      </c>
      <c r="C11" s="91" t="s">
        <v>779</v>
      </c>
      <c r="D11" s="92">
        <v>33.32</v>
      </c>
      <c r="E11" s="93">
        <v>309.39999999999998</v>
      </c>
      <c r="F11" s="89" t="s">
        <v>767</v>
      </c>
      <c r="G11" s="90" t="s">
        <v>780</v>
      </c>
    </row>
    <row r="12" spans="1:7" ht="9.1999999999999993" customHeight="1">
      <c r="A12" s="89" t="s">
        <v>729</v>
      </c>
      <c r="B12" s="90" t="s">
        <v>727</v>
      </c>
      <c r="C12" s="91" t="s">
        <v>769</v>
      </c>
      <c r="D12" s="92">
        <v>71.400000000000006</v>
      </c>
      <c r="E12" s="93">
        <v>309.39999999999998</v>
      </c>
      <c r="F12" s="89" t="s">
        <v>770</v>
      </c>
      <c r="G12" s="90" t="s">
        <v>771</v>
      </c>
    </row>
    <row r="13" spans="1:7" ht="9.6" customHeight="1">
      <c r="A13" s="94" t="s">
        <v>731</v>
      </c>
      <c r="B13" s="95" t="s">
        <v>727</v>
      </c>
      <c r="C13" s="96" t="s">
        <v>772</v>
      </c>
      <c r="D13" s="68"/>
      <c r="E13" s="68"/>
      <c r="F13" s="89" t="s">
        <v>773</v>
      </c>
      <c r="G13" s="95" t="s">
        <v>774</v>
      </c>
    </row>
    <row r="14" spans="1:7" ht="9.75" customHeight="1">
      <c r="A14" s="81" t="s">
        <v>733</v>
      </c>
      <c r="B14" s="424"/>
      <c r="C14" s="425"/>
      <c r="D14" s="425"/>
      <c r="E14" s="425"/>
      <c r="F14" s="479"/>
      <c r="G14" s="78" t="s">
        <v>781</v>
      </c>
    </row>
    <row r="15" spans="1:7" ht="9.75" customHeight="1">
      <c r="A15" s="484" t="s">
        <v>782</v>
      </c>
      <c r="B15" s="485"/>
      <c r="C15" s="485"/>
      <c r="D15" s="485"/>
      <c r="E15" s="485"/>
      <c r="F15" s="485"/>
      <c r="G15" s="486"/>
    </row>
    <row r="16" spans="1:7" ht="9.75" customHeight="1">
      <c r="A16" s="79" t="s">
        <v>716</v>
      </c>
      <c r="B16" s="78" t="s">
        <v>717</v>
      </c>
      <c r="C16" s="80" t="s">
        <v>718</v>
      </c>
      <c r="D16" s="78" t="s">
        <v>719</v>
      </c>
      <c r="E16" s="80" t="s">
        <v>720</v>
      </c>
      <c r="F16" s="81" t="s">
        <v>721</v>
      </c>
      <c r="G16" s="78" t="s">
        <v>722</v>
      </c>
    </row>
    <row r="17" spans="1:7" ht="9" customHeight="1">
      <c r="A17" s="82" t="s">
        <v>723</v>
      </c>
      <c r="B17" s="83" t="s">
        <v>724</v>
      </c>
      <c r="C17" s="84" t="s">
        <v>783</v>
      </c>
      <c r="D17" s="85">
        <v>500</v>
      </c>
      <c r="E17" s="86">
        <v>750</v>
      </c>
      <c r="F17" s="82" t="s">
        <v>765</v>
      </c>
      <c r="G17" s="83" t="s">
        <v>784</v>
      </c>
    </row>
    <row r="18" spans="1:7" ht="9.1999999999999993" customHeight="1">
      <c r="A18" s="89" t="s">
        <v>726</v>
      </c>
      <c r="B18" s="90" t="s">
        <v>727</v>
      </c>
      <c r="C18" s="91" t="s">
        <v>785</v>
      </c>
      <c r="D18" s="92">
        <v>33.32</v>
      </c>
      <c r="E18" s="93">
        <v>309.39999999999998</v>
      </c>
      <c r="F18" s="89" t="s">
        <v>767</v>
      </c>
      <c r="G18" s="90" t="s">
        <v>786</v>
      </c>
    </row>
    <row r="19" spans="1:7" ht="9.1999999999999993" customHeight="1">
      <c r="A19" s="89" t="s">
        <v>729</v>
      </c>
      <c r="B19" s="90" t="s">
        <v>727</v>
      </c>
      <c r="C19" s="91" t="s">
        <v>769</v>
      </c>
      <c r="D19" s="92">
        <v>71.400000000000006</v>
      </c>
      <c r="E19" s="93">
        <v>309.39999999999998</v>
      </c>
      <c r="F19" s="89" t="s">
        <v>770</v>
      </c>
      <c r="G19" s="90" t="s">
        <v>771</v>
      </c>
    </row>
    <row r="20" spans="1:7" ht="9.6" customHeight="1">
      <c r="A20" s="94" t="s">
        <v>731</v>
      </c>
      <c r="B20" s="95" t="s">
        <v>727</v>
      </c>
      <c r="C20" s="96" t="s">
        <v>772</v>
      </c>
      <c r="D20" s="68"/>
      <c r="E20" s="68"/>
      <c r="F20" s="89" t="s">
        <v>773</v>
      </c>
      <c r="G20" s="95" t="s">
        <v>774</v>
      </c>
    </row>
    <row r="21" spans="1:7" ht="9.75" customHeight="1">
      <c r="A21" s="81" t="s">
        <v>733</v>
      </c>
      <c r="B21" s="424"/>
      <c r="C21" s="425"/>
      <c r="D21" s="425"/>
      <c r="E21" s="425"/>
      <c r="F21" s="479"/>
      <c r="G21" s="78" t="s">
        <v>787</v>
      </c>
    </row>
    <row r="22" spans="1:7" ht="9.75" customHeight="1">
      <c r="A22" s="484" t="s">
        <v>788</v>
      </c>
      <c r="B22" s="485"/>
      <c r="C22" s="485"/>
      <c r="D22" s="485"/>
      <c r="E22" s="485"/>
      <c r="F22" s="485"/>
      <c r="G22" s="486"/>
    </row>
    <row r="23" spans="1:7" ht="9.75" customHeight="1">
      <c r="A23" s="79" t="s">
        <v>716</v>
      </c>
      <c r="B23" s="78" t="s">
        <v>717</v>
      </c>
      <c r="C23" s="80" t="s">
        <v>718</v>
      </c>
      <c r="D23" s="78" t="s">
        <v>719</v>
      </c>
      <c r="E23" s="80" t="s">
        <v>720</v>
      </c>
      <c r="F23" s="100" t="s">
        <v>721</v>
      </c>
      <c r="G23" s="78" t="s">
        <v>722</v>
      </c>
    </row>
    <row r="24" spans="1:7" ht="9" customHeight="1">
      <c r="A24" s="82" t="s">
        <v>723</v>
      </c>
      <c r="B24" s="83" t="s">
        <v>724</v>
      </c>
      <c r="C24" s="84" t="s">
        <v>725</v>
      </c>
      <c r="D24" s="85">
        <v>500</v>
      </c>
      <c r="E24" s="86">
        <v>750</v>
      </c>
      <c r="F24" s="84" t="s">
        <v>765</v>
      </c>
      <c r="G24" s="83" t="s">
        <v>789</v>
      </c>
    </row>
    <row r="25" spans="1:7" ht="9.1999999999999993" customHeight="1">
      <c r="A25" s="89" t="s">
        <v>726</v>
      </c>
      <c r="B25" s="90" t="s">
        <v>727</v>
      </c>
      <c r="C25" s="91" t="s">
        <v>728</v>
      </c>
      <c r="D25" s="92">
        <v>33.32</v>
      </c>
      <c r="E25" s="93">
        <v>309.39999999999998</v>
      </c>
      <c r="F25" s="91" t="s">
        <v>767</v>
      </c>
      <c r="G25" s="90" t="s">
        <v>790</v>
      </c>
    </row>
    <row r="26" spans="1:7" ht="9.1999999999999993" customHeight="1">
      <c r="A26" s="89" t="s">
        <v>729</v>
      </c>
      <c r="B26" s="90" t="s">
        <v>727</v>
      </c>
      <c r="C26" s="91" t="s">
        <v>730</v>
      </c>
      <c r="D26" s="92">
        <v>71.400000000000006</v>
      </c>
      <c r="E26" s="93">
        <v>309.39999999999998</v>
      </c>
      <c r="F26" s="91" t="s">
        <v>770</v>
      </c>
      <c r="G26" s="90" t="s">
        <v>791</v>
      </c>
    </row>
    <row r="27" spans="1:7" ht="9.1999999999999993" customHeight="1">
      <c r="A27" s="89" t="s">
        <v>731</v>
      </c>
      <c r="B27" s="90" t="s">
        <v>727</v>
      </c>
      <c r="C27" s="91" t="s">
        <v>732</v>
      </c>
      <c r="D27" s="68"/>
      <c r="E27" s="68"/>
      <c r="F27" s="91" t="s">
        <v>773</v>
      </c>
      <c r="G27" s="90" t="s">
        <v>792</v>
      </c>
    </row>
    <row r="28" spans="1:7" ht="9.6" customHeight="1">
      <c r="A28" s="94" t="s">
        <v>760</v>
      </c>
      <c r="B28" s="95" t="s">
        <v>761</v>
      </c>
      <c r="C28" s="96" t="s">
        <v>793</v>
      </c>
      <c r="D28" s="41"/>
      <c r="E28" s="41"/>
      <c r="F28" s="96" t="s">
        <v>794</v>
      </c>
      <c r="G28" s="95" t="s">
        <v>795</v>
      </c>
    </row>
    <row r="29" spans="1:7" ht="9.75" customHeight="1">
      <c r="A29" s="81" t="s">
        <v>733</v>
      </c>
      <c r="B29" s="391"/>
      <c r="C29" s="392"/>
      <c r="D29" s="392"/>
      <c r="E29" s="392"/>
      <c r="F29" s="393"/>
      <c r="G29" s="78" t="s">
        <v>796</v>
      </c>
    </row>
    <row r="30" spans="1:7" ht="9.75" customHeight="1">
      <c r="A30" s="424"/>
      <c r="B30" s="425"/>
      <c r="C30" s="425"/>
      <c r="D30" s="425"/>
      <c r="E30" s="425"/>
      <c r="F30" s="425"/>
      <c r="G30" s="479"/>
    </row>
    <row r="31" spans="1:7" ht="9.75" customHeight="1">
      <c r="A31" s="484" t="s">
        <v>797</v>
      </c>
      <c r="B31" s="485"/>
      <c r="C31" s="485"/>
      <c r="D31" s="485"/>
      <c r="E31" s="485"/>
      <c r="F31" s="485"/>
      <c r="G31" s="486"/>
    </row>
    <row r="32" spans="1:7" ht="9.75" customHeight="1">
      <c r="A32" s="79" t="s">
        <v>716</v>
      </c>
      <c r="B32" s="78" t="s">
        <v>717</v>
      </c>
      <c r="C32" s="80" t="s">
        <v>718</v>
      </c>
      <c r="D32" s="78" t="s">
        <v>719</v>
      </c>
      <c r="E32" s="80" t="s">
        <v>720</v>
      </c>
      <c r="F32" s="100" t="s">
        <v>721</v>
      </c>
      <c r="G32" s="78" t="s">
        <v>722</v>
      </c>
    </row>
    <row r="33" spans="1:7" ht="9" customHeight="1">
      <c r="A33" s="82" t="s">
        <v>723</v>
      </c>
      <c r="B33" s="83" t="s">
        <v>724</v>
      </c>
      <c r="C33" s="84" t="s">
        <v>764</v>
      </c>
      <c r="D33" s="85">
        <v>500</v>
      </c>
      <c r="E33" s="86">
        <v>750</v>
      </c>
      <c r="F33" s="84" t="s">
        <v>765</v>
      </c>
      <c r="G33" s="83" t="s">
        <v>766</v>
      </c>
    </row>
    <row r="34" spans="1:7" ht="9.1999999999999993" customHeight="1">
      <c r="A34" s="89" t="s">
        <v>726</v>
      </c>
      <c r="B34" s="90" t="s">
        <v>727</v>
      </c>
      <c r="C34" s="91" t="s">
        <v>736</v>
      </c>
      <c r="D34" s="92">
        <v>33.32</v>
      </c>
      <c r="E34" s="93">
        <v>309.39999999999998</v>
      </c>
      <c r="F34" s="91" t="s">
        <v>767</v>
      </c>
      <c r="G34" s="90" t="s">
        <v>798</v>
      </c>
    </row>
    <row r="35" spans="1:7" ht="9.1999999999999993" customHeight="1">
      <c r="A35" s="89" t="s">
        <v>729</v>
      </c>
      <c r="B35" s="90" t="s">
        <v>727</v>
      </c>
      <c r="C35" s="91" t="s">
        <v>736</v>
      </c>
      <c r="D35" s="92">
        <v>71.400000000000006</v>
      </c>
      <c r="E35" s="93">
        <v>309.39999999999998</v>
      </c>
      <c r="F35" s="91" t="s">
        <v>770</v>
      </c>
      <c r="G35" s="90" t="s">
        <v>799</v>
      </c>
    </row>
    <row r="36" spans="1:7" ht="9.6" customHeight="1">
      <c r="A36" s="94" t="s">
        <v>731</v>
      </c>
      <c r="B36" s="95" t="s">
        <v>727</v>
      </c>
      <c r="C36" s="96" t="s">
        <v>732</v>
      </c>
      <c r="D36" s="68"/>
      <c r="E36" s="68"/>
      <c r="F36" s="91" t="s">
        <v>773</v>
      </c>
      <c r="G36" s="95" t="s">
        <v>792</v>
      </c>
    </row>
    <row r="37" spans="1:7" ht="9.1999999999999993" customHeight="1">
      <c r="A37" s="77" t="s">
        <v>760</v>
      </c>
      <c r="B37" s="103" t="s">
        <v>761</v>
      </c>
      <c r="C37" s="104" t="s">
        <v>800</v>
      </c>
      <c r="D37" s="41"/>
      <c r="E37" s="41"/>
      <c r="F37" s="96" t="s">
        <v>794</v>
      </c>
      <c r="G37" s="103" t="s">
        <v>801</v>
      </c>
    </row>
    <row r="38" spans="1:7" ht="9.75" customHeight="1">
      <c r="A38" s="81" t="s">
        <v>733</v>
      </c>
      <c r="B38" s="391"/>
      <c r="C38" s="392"/>
      <c r="D38" s="392"/>
      <c r="E38" s="392"/>
      <c r="F38" s="393"/>
      <c r="G38" s="78" t="s">
        <v>802</v>
      </c>
    </row>
    <row r="39" spans="1:7" ht="9.75" customHeight="1">
      <c r="A39" s="484" t="s">
        <v>803</v>
      </c>
      <c r="B39" s="485"/>
      <c r="C39" s="485"/>
      <c r="D39" s="485"/>
      <c r="E39" s="485"/>
      <c r="F39" s="485"/>
      <c r="G39" s="486"/>
    </row>
    <row r="40" spans="1:7" ht="9.75" customHeight="1">
      <c r="A40" s="79" t="s">
        <v>716</v>
      </c>
      <c r="B40" s="78" t="s">
        <v>717</v>
      </c>
      <c r="C40" s="80" t="s">
        <v>718</v>
      </c>
      <c r="D40" s="78" t="s">
        <v>719</v>
      </c>
      <c r="E40" s="80" t="s">
        <v>720</v>
      </c>
      <c r="F40" s="81" t="s">
        <v>721</v>
      </c>
      <c r="G40" s="78" t="s">
        <v>722</v>
      </c>
    </row>
    <row r="41" spans="1:7" ht="9" customHeight="1">
      <c r="A41" s="82" t="s">
        <v>723</v>
      </c>
      <c r="B41" s="83" t="s">
        <v>724</v>
      </c>
      <c r="C41" s="84" t="s">
        <v>804</v>
      </c>
      <c r="D41" s="85">
        <v>500</v>
      </c>
      <c r="E41" s="86">
        <v>750</v>
      </c>
      <c r="F41" s="82" t="s">
        <v>765</v>
      </c>
      <c r="G41" s="83" t="s">
        <v>805</v>
      </c>
    </row>
    <row r="42" spans="1:7" ht="9.1999999999999993" customHeight="1">
      <c r="A42" s="89" t="s">
        <v>726</v>
      </c>
      <c r="B42" s="90" t="s">
        <v>727</v>
      </c>
      <c r="C42" s="91" t="s">
        <v>728</v>
      </c>
      <c r="D42" s="92">
        <v>33.32</v>
      </c>
      <c r="E42" s="93">
        <v>309.39999999999998</v>
      </c>
      <c r="F42" s="89" t="s">
        <v>767</v>
      </c>
      <c r="G42" s="90" t="s">
        <v>790</v>
      </c>
    </row>
    <row r="43" spans="1:7" ht="9.1999999999999993" customHeight="1">
      <c r="A43" s="89" t="s">
        <v>729</v>
      </c>
      <c r="B43" s="90" t="s">
        <v>727</v>
      </c>
      <c r="C43" s="91" t="s">
        <v>806</v>
      </c>
      <c r="D43" s="92">
        <v>71.400000000000006</v>
      </c>
      <c r="E43" s="93">
        <v>309.39999999999998</v>
      </c>
      <c r="F43" s="89" t="s">
        <v>770</v>
      </c>
      <c r="G43" s="90" t="s">
        <v>807</v>
      </c>
    </row>
    <row r="44" spans="1:7" ht="9.6" customHeight="1">
      <c r="A44" s="94" t="s">
        <v>731</v>
      </c>
      <c r="B44" s="95" t="s">
        <v>727</v>
      </c>
      <c r="C44" s="96" t="s">
        <v>732</v>
      </c>
      <c r="D44" s="68"/>
      <c r="E44" s="68"/>
      <c r="F44" s="89" t="s">
        <v>773</v>
      </c>
      <c r="G44" s="95" t="s">
        <v>792</v>
      </c>
    </row>
    <row r="45" spans="1:7" ht="9.75" customHeight="1">
      <c r="A45" s="81" t="s">
        <v>733</v>
      </c>
      <c r="B45" s="424"/>
      <c r="C45" s="425"/>
      <c r="D45" s="425"/>
      <c r="E45" s="425"/>
      <c r="F45" s="479"/>
      <c r="G45" s="78" t="s">
        <v>808</v>
      </c>
    </row>
    <row r="46" spans="1:7" ht="9.75" customHeight="1">
      <c r="A46" s="484" t="s">
        <v>809</v>
      </c>
      <c r="B46" s="485"/>
      <c r="C46" s="485"/>
      <c r="D46" s="485"/>
      <c r="E46" s="485"/>
      <c r="F46" s="485"/>
      <c r="G46" s="486"/>
    </row>
    <row r="47" spans="1:7" ht="9.75" customHeight="1">
      <c r="A47" s="79" t="s">
        <v>716</v>
      </c>
      <c r="B47" s="78" t="s">
        <v>717</v>
      </c>
      <c r="C47" s="80" t="s">
        <v>718</v>
      </c>
      <c r="D47" s="78" t="s">
        <v>719</v>
      </c>
      <c r="E47" s="80" t="s">
        <v>720</v>
      </c>
      <c r="F47" s="81" t="s">
        <v>721</v>
      </c>
      <c r="G47" s="78" t="s">
        <v>722</v>
      </c>
    </row>
    <row r="48" spans="1:7" ht="9" customHeight="1">
      <c r="A48" s="82" t="s">
        <v>723</v>
      </c>
      <c r="B48" s="83" t="s">
        <v>724</v>
      </c>
      <c r="C48" s="84" t="s">
        <v>810</v>
      </c>
      <c r="D48" s="85">
        <v>500</v>
      </c>
      <c r="E48" s="86">
        <v>750</v>
      </c>
      <c r="F48" s="82" t="s">
        <v>765</v>
      </c>
      <c r="G48" s="83" t="s">
        <v>811</v>
      </c>
    </row>
    <row r="49" spans="1:7" ht="9.1999999999999993" customHeight="1">
      <c r="A49" s="89" t="s">
        <v>726</v>
      </c>
      <c r="B49" s="90" t="s">
        <v>727</v>
      </c>
      <c r="C49" s="91" t="s">
        <v>812</v>
      </c>
      <c r="D49" s="92">
        <v>33.32</v>
      </c>
      <c r="E49" s="93">
        <v>309.39999999999998</v>
      </c>
      <c r="F49" s="89" t="s">
        <v>767</v>
      </c>
      <c r="G49" s="90" t="s">
        <v>813</v>
      </c>
    </row>
    <row r="50" spans="1:7" ht="9.1999999999999993" customHeight="1">
      <c r="A50" s="89" t="s">
        <v>729</v>
      </c>
      <c r="B50" s="90" t="s">
        <v>727</v>
      </c>
      <c r="C50" s="91" t="s">
        <v>814</v>
      </c>
      <c r="D50" s="92">
        <v>71.400000000000006</v>
      </c>
      <c r="E50" s="93">
        <v>309.39999999999998</v>
      </c>
      <c r="F50" s="89" t="s">
        <v>770</v>
      </c>
      <c r="G50" s="90" t="s">
        <v>815</v>
      </c>
    </row>
    <row r="51" spans="1:7" ht="9.6" customHeight="1">
      <c r="A51" s="94" t="s">
        <v>731</v>
      </c>
      <c r="B51" s="95" t="s">
        <v>727</v>
      </c>
      <c r="C51" s="96" t="s">
        <v>732</v>
      </c>
      <c r="D51" s="41"/>
      <c r="E51" s="41"/>
      <c r="F51" s="94" t="s">
        <v>773</v>
      </c>
      <c r="G51" s="95" t="s">
        <v>792</v>
      </c>
    </row>
    <row r="52" spans="1:7" ht="9.75" customHeight="1">
      <c r="A52" s="81" t="s">
        <v>733</v>
      </c>
      <c r="B52" s="391"/>
      <c r="C52" s="392"/>
      <c r="D52" s="392"/>
      <c r="E52" s="392"/>
      <c r="F52" s="393"/>
      <c r="G52" s="78" t="s">
        <v>816</v>
      </c>
    </row>
  </sheetData>
  <mergeCells count="15">
    <mergeCell ref="A1:G1"/>
    <mergeCell ref="B7:F7"/>
    <mergeCell ref="A8:G8"/>
    <mergeCell ref="B14:F14"/>
    <mergeCell ref="A15:G15"/>
    <mergeCell ref="B21:F21"/>
    <mergeCell ref="A22:G22"/>
    <mergeCell ref="B29:F29"/>
    <mergeCell ref="A30:G30"/>
    <mergeCell ref="A31:G31"/>
    <mergeCell ref="B38:F38"/>
    <mergeCell ref="A39:G39"/>
    <mergeCell ref="B45:F45"/>
    <mergeCell ref="A46:G46"/>
    <mergeCell ref="B52:F52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9.33203125" customWidth="1"/>
  </cols>
  <sheetData>
    <row r="1" spans="1:8" ht="52.7" customHeight="1">
      <c r="A1" s="754" t="s">
        <v>2415</v>
      </c>
      <c r="B1" s="755"/>
      <c r="C1" s="755"/>
      <c r="D1" s="756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1.85" customHeight="1">
      <c r="A3" s="185" t="s">
        <v>1264</v>
      </c>
      <c r="B3" s="648" t="s">
        <v>3022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227">
        <v>13.1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240</v>
      </c>
      <c r="F7" s="189" t="s">
        <v>1276</v>
      </c>
      <c r="G7" s="194">
        <v>12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1542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958" t="s">
        <v>3023</v>
      </c>
      <c r="B11" s="959"/>
      <c r="C11" s="960"/>
      <c r="D11" s="189" t="s">
        <v>1653</v>
      </c>
      <c r="E11" s="192">
        <v>780</v>
      </c>
      <c r="F11" s="191">
        <v>1</v>
      </c>
      <c r="G11" s="190" t="s">
        <v>3024</v>
      </c>
      <c r="H11" s="6"/>
    </row>
    <row r="12" spans="1:8" ht="10.5" customHeight="1">
      <c r="A12" s="619" t="s">
        <v>1281</v>
      </c>
      <c r="B12" s="620"/>
      <c r="C12" s="620"/>
      <c r="D12" s="620"/>
      <c r="E12" s="620"/>
      <c r="F12" s="620"/>
      <c r="G12" s="621"/>
      <c r="H12" s="195" t="s">
        <v>3025</v>
      </c>
    </row>
    <row r="13" spans="1:8" ht="24.75" customHeight="1">
      <c r="A13" s="639" t="s">
        <v>1291</v>
      </c>
      <c r="B13" s="640"/>
      <c r="C13" s="640"/>
      <c r="D13" s="640"/>
      <c r="E13" s="640"/>
      <c r="F13" s="640"/>
      <c r="G13" s="640"/>
      <c r="H13" s="641"/>
    </row>
    <row r="14" spans="1:8" ht="10.5" customHeight="1">
      <c r="A14" s="642" t="s">
        <v>1292</v>
      </c>
      <c r="B14" s="643"/>
      <c r="C14" s="196" t="s">
        <v>1284</v>
      </c>
      <c r="D14" s="185" t="s">
        <v>1286</v>
      </c>
      <c r="E14" s="189" t="s">
        <v>1293</v>
      </c>
      <c r="F14" s="642" t="s">
        <v>1294</v>
      </c>
      <c r="G14" s="643"/>
      <c r="H14" s="6"/>
    </row>
    <row r="15" spans="1:8" ht="10.5" customHeight="1">
      <c r="A15" s="626" t="s">
        <v>2891</v>
      </c>
      <c r="B15" s="627"/>
      <c r="C15" s="190" t="s">
        <v>1296</v>
      </c>
      <c r="D15" s="190" t="s">
        <v>1949</v>
      </c>
      <c r="E15" s="192">
        <v>120</v>
      </c>
      <c r="F15" s="628">
        <v>240</v>
      </c>
      <c r="G15" s="629"/>
      <c r="H15" s="6"/>
    </row>
    <row r="16" spans="1:8" ht="10.5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3026</v>
      </c>
    </row>
    <row r="17" spans="1:9" ht="10.5" customHeight="1">
      <c r="A17" s="760" t="s">
        <v>1299</v>
      </c>
      <c r="B17" s="761"/>
      <c r="C17" s="761"/>
      <c r="D17" s="761"/>
      <c r="E17" s="761"/>
      <c r="F17" s="761"/>
      <c r="G17" s="761"/>
      <c r="H17" s="762"/>
    </row>
    <row r="18" spans="1:9" ht="10.5" customHeight="1">
      <c r="A18" s="633" t="s">
        <v>1270</v>
      </c>
      <c r="B18" s="634"/>
      <c r="C18" s="635"/>
      <c r="D18" s="196" t="s">
        <v>1284</v>
      </c>
      <c r="E18" s="189" t="s">
        <v>1285</v>
      </c>
      <c r="F18" s="188" t="s">
        <v>1286</v>
      </c>
      <c r="G18" s="190" t="s">
        <v>1274</v>
      </c>
      <c r="H18" s="6"/>
    </row>
    <row r="19" spans="1:9" ht="10.5" customHeight="1">
      <c r="A19" s="642" t="s">
        <v>1421</v>
      </c>
      <c r="B19" s="644"/>
      <c r="C19" s="643"/>
      <c r="D19" s="189" t="s">
        <v>1422</v>
      </c>
      <c r="E19" s="189" t="s">
        <v>1423</v>
      </c>
      <c r="F19" s="190" t="s">
        <v>3027</v>
      </c>
      <c r="G19" s="190" t="s">
        <v>3028</v>
      </c>
      <c r="H19" s="6"/>
    </row>
    <row r="20" spans="1:9" ht="10.5" customHeight="1">
      <c r="A20" s="642" t="s">
        <v>1539</v>
      </c>
      <c r="B20" s="644"/>
      <c r="C20" s="643"/>
      <c r="D20" s="189" t="s">
        <v>1422</v>
      </c>
      <c r="E20" s="189" t="s">
        <v>1540</v>
      </c>
      <c r="F20" s="190" t="s">
        <v>3029</v>
      </c>
      <c r="G20" s="190" t="s">
        <v>3030</v>
      </c>
      <c r="H20" s="6"/>
    </row>
    <row r="21" spans="1:9" ht="10.5" customHeight="1">
      <c r="A21" s="619" t="s">
        <v>1281</v>
      </c>
      <c r="B21" s="620"/>
      <c r="C21" s="620"/>
      <c r="D21" s="620"/>
      <c r="E21" s="620"/>
      <c r="F21" s="620"/>
      <c r="G21" s="621"/>
      <c r="H21" s="195" t="s">
        <v>3031</v>
      </c>
    </row>
    <row r="22" spans="1:9" ht="10.5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1.25" customHeight="1">
      <c r="A23" s="622" t="s">
        <v>1303</v>
      </c>
      <c r="B23" s="623"/>
      <c r="C23" s="623"/>
      <c r="D23" s="623"/>
      <c r="E23" s="623"/>
      <c r="F23" s="623"/>
      <c r="G23" s="624"/>
      <c r="H23" s="195" t="s">
        <v>3032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3.950000000000003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G21"/>
    <mergeCell ref="A22:H22"/>
    <mergeCell ref="A23:G23"/>
    <mergeCell ref="A24:I24"/>
    <mergeCell ref="A16:G16"/>
    <mergeCell ref="A17:H17"/>
    <mergeCell ref="A18:C18"/>
    <mergeCell ref="A19:C19"/>
    <mergeCell ref="A20:C20"/>
  </mergeCells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.6640625" customWidth="1"/>
    <col min="3" max="3" width="10.1640625" customWidth="1"/>
    <col min="4" max="4" width="10" customWidth="1"/>
    <col min="5" max="5" width="10.1640625" customWidth="1"/>
    <col min="6" max="6" width="9.83203125" customWidth="1"/>
    <col min="7" max="7" width="12.1640625" customWidth="1"/>
    <col min="8" max="8" width="13.6640625" customWidth="1"/>
    <col min="9" max="9" width="9.83203125" customWidth="1"/>
  </cols>
  <sheetData>
    <row r="1" spans="1:8" ht="49.35" customHeight="1">
      <c r="A1" s="754" t="s">
        <v>2415</v>
      </c>
      <c r="B1" s="755"/>
      <c r="C1" s="755"/>
      <c r="D1" s="756"/>
      <c r="E1" s="912" t="s">
        <v>1884</v>
      </c>
      <c r="F1" s="913"/>
      <c r="G1" s="913"/>
      <c r="H1" s="914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2.2" customHeight="1">
      <c r="A3" s="185" t="s">
        <v>1264</v>
      </c>
      <c r="B3" s="748" t="s">
        <v>3033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13.11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42" t="s">
        <v>1389</v>
      </c>
      <c r="B7" s="644"/>
      <c r="C7" s="643"/>
      <c r="D7" s="188" t="s">
        <v>1390</v>
      </c>
      <c r="E7" s="192">
        <v>240</v>
      </c>
      <c r="F7" s="189" t="s">
        <v>1276</v>
      </c>
      <c r="G7" s="194">
        <v>12</v>
      </c>
      <c r="H7" s="6"/>
    </row>
    <row r="8" spans="1:8" ht="9.75" customHeight="1">
      <c r="A8" s="940" t="s">
        <v>1281</v>
      </c>
      <c r="B8" s="941"/>
      <c r="C8" s="941"/>
      <c r="D8" s="941"/>
      <c r="E8" s="941"/>
      <c r="F8" s="941"/>
      <c r="G8" s="942"/>
      <c r="H8" s="195" t="s">
        <v>1542</v>
      </c>
    </row>
    <row r="9" spans="1:8" ht="9.75" customHeight="1">
      <c r="A9" s="934" t="s">
        <v>1283</v>
      </c>
      <c r="B9" s="935"/>
      <c r="C9" s="935"/>
      <c r="D9" s="935"/>
      <c r="E9" s="935"/>
      <c r="F9" s="935"/>
      <c r="G9" s="935"/>
      <c r="H9" s="936"/>
    </row>
    <row r="10" spans="1:8" ht="9.7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88" t="s">
        <v>1274</v>
      </c>
      <c r="H10" s="6"/>
    </row>
    <row r="11" spans="1:8" ht="9.75" customHeight="1">
      <c r="A11" s="391"/>
      <c r="B11" s="392"/>
      <c r="C11" s="393"/>
      <c r="D11" s="6"/>
      <c r="E11" s="6"/>
      <c r="F11" s="6"/>
      <c r="G11" s="6"/>
      <c r="H11" s="6"/>
    </row>
    <row r="12" spans="1:8" ht="9.75" customHeight="1">
      <c r="A12" s="940" t="s">
        <v>1281</v>
      </c>
      <c r="B12" s="941"/>
      <c r="C12" s="941"/>
      <c r="D12" s="941"/>
      <c r="E12" s="941"/>
      <c r="F12" s="941"/>
      <c r="G12" s="942"/>
      <c r="H12" s="216" t="s">
        <v>1394</v>
      </c>
    </row>
    <row r="13" spans="1:8" ht="9.75" customHeight="1">
      <c r="A13" s="731" t="s">
        <v>1291</v>
      </c>
      <c r="B13" s="732"/>
      <c r="C13" s="732"/>
      <c r="D13" s="732"/>
      <c r="E13" s="732"/>
      <c r="F13" s="732"/>
      <c r="G13" s="732"/>
      <c r="H13" s="733"/>
    </row>
    <row r="14" spans="1:8" ht="9.75" customHeight="1">
      <c r="A14" s="642" t="s">
        <v>1292</v>
      </c>
      <c r="B14" s="643"/>
      <c r="C14" s="196" t="s">
        <v>1284</v>
      </c>
      <c r="D14" s="185" t="s">
        <v>1286</v>
      </c>
      <c r="E14" s="189" t="s">
        <v>1293</v>
      </c>
      <c r="F14" s="642" t="s">
        <v>1294</v>
      </c>
      <c r="G14" s="643"/>
      <c r="H14" s="6"/>
    </row>
    <row r="15" spans="1:8" ht="9.75" customHeight="1">
      <c r="A15" s="737" t="s">
        <v>2850</v>
      </c>
      <c r="B15" s="738"/>
      <c r="C15" s="190" t="s">
        <v>1296</v>
      </c>
      <c r="D15" s="190" t="s">
        <v>1949</v>
      </c>
      <c r="E15" s="192">
        <v>120</v>
      </c>
      <c r="F15" s="628">
        <v>240</v>
      </c>
      <c r="G15" s="629"/>
      <c r="H15" s="6"/>
    </row>
    <row r="16" spans="1:8" ht="9.75" customHeight="1">
      <c r="A16" s="940" t="s">
        <v>1281</v>
      </c>
      <c r="B16" s="941"/>
      <c r="C16" s="941"/>
      <c r="D16" s="941"/>
      <c r="E16" s="941"/>
      <c r="F16" s="941"/>
      <c r="G16" s="942"/>
      <c r="H16" s="195" t="s">
        <v>3026</v>
      </c>
    </row>
    <row r="17" spans="1:9" ht="9.75" customHeight="1">
      <c r="A17" s="731" t="s">
        <v>1299</v>
      </c>
      <c r="B17" s="732"/>
      <c r="C17" s="732"/>
      <c r="D17" s="732"/>
      <c r="E17" s="732"/>
      <c r="F17" s="732"/>
      <c r="G17" s="732"/>
      <c r="H17" s="733"/>
    </row>
    <row r="18" spans="1:9" ht="9.75" customHeight="1">
      <c r="A18" s="633" t="s">
        <v>1270</v>
      </c>
      <c r="B18" s="634"/>
      <c r="C18" s="635"/>
      <c r="D18" s="196" t="s">
        <v>1284</v>
      </c>
      <c r="E18" s="189" t="s">
        <v>1285</v>
      </c>
      <c r="F18" s="188" t="s">
        <v>1286</v>
      </c>
      <c r="G18" s="188" t="s">
        <v>1274</v>
      </c>
      <c r="H18" s="6"/>
    </row>
    <row r="19" spans="1:9" ht="9.75" customHeight="1">
      <c r="A19" s="642" t="s">
        <v>1539</v>
      </c>
      <c r="B19" s="644"/>
      <c r="C19" s="643"/>
      <c r="D19" s="189" t="s">
        <v>1422</v>
      </c>
      <c r="E19" s="189" t="s">
        <v>2031</v>
      </c>
      <c r="F19" s="226" t="s">
        <v>3029</v>
      </c>
      <c r="G19" s="190" t="s">
        <v>3030</v>
      </c>
      <c r="H19" s="6"/>
    </row>
    <row r="20" spans="1:9" ht="9.75" customHeight="1">
      <c r="A20" s="940" t="s">
        <v>1281</v>
      </c>
      <c r="B20" s="941"/>
      <c r="C20" s="941"/>
      <c r="D20" s="941"/>
      <c r="E20" s="941"/>
      <c r="F20" s="941"/>
      <c r="G20" s="942"/>
      <c r="H20" s="195" t="s">
        <v>3034</v>
      </c>
    </row>
    <row r="21" spans="1:9" ht="9.75" customHeight="1">
      <c r="A21" s="471"/>
      <c r="B21" s="431"/>
      <c r="C21" s="431"/>
      <c r="D21" s="431"/>
      <c r="E21" s="431"/>
      <c r="F21" s="431"/>
      <c r="G21" s="431"/>
      <c r="H21" s="472"/>
    </row>
    <row r="22" spans="1:9" ht="10.35" customHeight="1">
      <c r="A22" s="725" t="s">
        <v>1303</v>
      </c>
      <c r="B22" s="726"/>
      <c r="C22" s="726"/>
      <c r="D22" s="726"/>
      <c r="E22" s="726"/>
      <c r="F22" s="726"/>
      <c r="G22" s="727"/>
      <c r="H22" s="195" t="s">
        <v>3035</v>
      </c>
    </row>
    <row r="23" spans="1:9" ht="8.25" customHeight="1">
      <c r="A23" s="625" t="s">
        <v>1305</v>
      </c>
      <c r="B23" s="625"/>
      <c r="C23" s="625"/>
      <c r="D23" s="625"/>
      <c r="E23" s="625"/>
      <c r="F23" s="625"/>
      <c r="G23" s="625"/>
      <c r="H23" s="625"/>
      <c r="I23" s="625"/>
    </row>
    <row r="24" spans="1:9" ht="0.95" customHeight="1"/>
    <row r="25" spans="1:9" ht="32.1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workbookViewId="0">
      <selection sqref="A1:G1"/>
    </sheetView>
  </sheetViews>
  <sheetFormatPr baseColWidth="10" defaultColWidth="8.83203125" defaultRowHeight="12.75"/>
  <cols>
    <col min="1" max="1" width="9.33203125" customWidth="1"/>
    <col min="2" max="2" width="27.6640625" customWidth="1"/>
    <col min="3" max="3" width="4.6640625" customWidth="1"/>
    <col min="4" max="4" width="9.33203125" customWidth="1"/>
    <col min="5" max="5" width="9.83203125" customWidth="1"/>
    <col min="6" max="6" width="8.6640625" customWidth="1"/>
    <col min="7" max="7" width="9.33203125" customWidth="1"/>
    <col min="8" max="8" width="13.33203125" customWidth="1"/>
    <col min="9" max="9" width="24.33203125" customWidth="1"/>
  </cols>
  <sheetData>
    <row r="1" spans="1:8" ht="27.2" customHeight="1">
      <c r="A1" s="785" t="s">
        <v>2473</v>
      </c>
      <c r="B1" s="786"/>
      <c r="C1" s="786"/>
      <c r="D1" s="787"/>
      <c r="E1" s="1027" t="s">
        <v>1972</v>
      </c>
      <c r="F1" s="1028"/>
      <c r="G1" s="1028"/>
      <c r="H1" s="1029"/>
    </row>
    <row r="2" spans="1:8" ht="9" customHeight="1">
      <c r="A2" s="391"/>
      <c r="B2" s="392"/>
      <c r="C2" s="392"/>
      <c r="D2" s="392"/>
      <c r="E2" s="392"/>
      <c r="F2" s="392"/>
      <c r="G2" s="392"/>
      <c r="H2" s="393"/>
    </row>
    <row r="3" spans="1:8" ht="17.25" customHeight="1">
      <c r="A3" s="230" t="s">
        <v>1973</v>
      </c>
      <c r="B3" s="677" t="s">
        <v>3036</v>
      </c>
      <c r="C3" s="804"/>
      <c r="D3" s="804"/>
      <c r="E3" s="804"/>
      <c r="F3" s="678"/>
      <c r="G3" s="679" t="s">
        <v>1975</v>
      </c>
      <c r="H3" s="680"/>
    </row>
    <row r="4" spans="1:8" ht="9" customHeight="1">
      <c r="A4" s="280">
        <v>13.12</v>
      </c>
      <c r="B4" s="677" t="s">
        <v>1976</v>
      </c>
      <c r="C4" s="804"/>
      <c r="D4" s="804"/>
      <c r="E4" s="804"/>
      <c r="F4" s="678"/>
      <c r="G4" s="679" t="s">
        <v>1977</v>
      </c>
      <c r="H4" s="680"/>
    </row>
    <row r="5" spans="1:8" ht="9" customHeight="1">
      <c r="A5" s="1033" t="s">
        <v>1978</v>
      </c>
      <c r="B5" s="1034"/>
      <c r="C5" s="1034"/>
      <c r="D5" s="1034"/>
      <c r="E5" s="1034"/>
      <c r="F5" s="1034"/>
      <c r="G5" s="1034"/>
      <c r="H5" s="1035"/>
    </row>
    <row r="6" spans="1:8" ht="9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36" t="s">
        <v>1983</v>
      </c>
      <c r="H6" s="6"/>
    </row>
    <row r="7" spans="1:8" ht="9" customHeight="1">
      <c r="A7" s="788" t="s">
        <v>1984</v>
      </c>
      <c r="B7" s="789"/>
      <c r="C7" s="790"/>
      <c r="D7" s="237" t="s">
        <v>2476</v>
      </c>
      <c r="E7" s="235" t="s">
        <v>3037</v>
      </c>
      <c r="F7" s="235" t="s">
        <v>1986</v>
      </c>
      <c r="G7" s="239">
        <v>413.34899999999999</v>
      </c>
      <c r="H7" s="6"/>
    </row>
    <row r="8" spans="1:8" ht="9" customHeight="1">
      <c r="A8" s="922" t="s">
        <v>1987</v>
      </c>
      <c r="B8" s="923"/>
      <c r="C8" s="923"/>
      <c r="D8" s="923"/>
      <c r="E8" s="923"/>
      <c r="F8" s="923"/>
      <c r="G8" s="924"/>
      <c r="H8" s="240" t="s">
        <v>3038</v>
      </c>
    </row>
    <row r="9" spans="1:8" ht="7.5" customHeight="1">
      <c r="A9" s="424"/>
      <c r="B9" s="425"/>
      <c r="C9" s="425"/>
      <c r="D9" s="425"/>
      <c r="E9" s="425"/>
      <c r="F9" s="425"/>
      <c r="G9" s="425"/>
      <c r="H9" s="479"/>
    </row>
    <row r="10" spans="1:8" ht="9" customHeight="1">
      <c r="A10" s="785" t="s">
        <v>1979</v>
      </c>
      <c r="B10" s="786"/>
      <c r="C10" s="787"/>
      <c r="D10" s="237" t="s">
        <v>1990</v>
      </c>
      <c r="E10" s="235" t="s">
        <v>1991</v>
      </c>
      <c r="F10" s="237" t="s">
        <v>1992</v>
      </c>
      <c r="G10" s="236" t="s">
        <v>1983</v>
      </c>
      <c r="H10" s="6"/>
    </row>
    <row r="11" spans="1:8" ht="9" customHeight="1">
      <c r="A11" s="955" t="s">
        <v>3039</v>
      </c>
      <c r="B11" s="956"/>
      <c r="C11" s="957"/>
      <c r="D11" s="235" t="s">
        <v>2565</v>
      </c>
      <c r="E11" s="238">
        <v>104.265</v>
      </c>
      <c r="F11" s="241">
        <v>8</v>
      </c>
      <c r="G11" s="242" t="s">
        <v>3040</v>
      </c>
      <c r="H11" s="6"/>
    </row>
    <row r="12" spans="1:8" ht="9" customHeight="1">
      <c r="A12" s="955" t="s">
        <v>3041</v>
      </c>
      <c r="B12" s="956"/>
      <c r="C12" s="957"/>
      <c r="D12" s="235" t="s">
        <v>2565</v>
      </c>
      <c r="E12" s="238">
        <v>568.34400000000005</v>
      </c>
      <c r="F12" s="241">
        <v>6</v>
      </c>
      <c r="G12" s="242" t="s">
        <v>3042</v>
      </c>
      <c r="H12" s="6"/>
    </row>
    <row r="13" spans="1:8" ht="9" customHeight="1">
      <c r="A13" s="955" t="s">
        <v>3043</v>
      </c>
      <c r="B13" s="956"/>
      <c r="C13" s="957"/>
      <c r="D13" s="235" t="s">
        <v>2565</v>
      </c>
      <c r="E13" s="238">
        <v>218.06399999999999</v>
      </c>
      <c r="F13" s="241">
        <v>12</v>
      </c>
      <c r="G13" s="242" t="s">
        <v>3044</v>
      </c>
      <c r="H13" s="6"/>
    </row>
    <row r="14" spans="1:8" ht="9" customHeight="1">
      <c r="A14" s="955" t="s">
        <v>3045</v>
      </c>
      <c r="B14" s="956"/>
      <c r="C14" s="957"/>
      <c r="D14" s="235" t="s">
        <v>2565</v>
      </c>
      <c r="E14" s="238">
        <v>146.22399999999999</v>
      </c>
      <c r="F14" s="241">
        <v>10</v>
      </c>
      <c r="G14" s="242" t="s">
        <v>3046</v>
      </c>
      <c r="H14" s="6"/>
    </row>
    <row r="15" spans="1:8" ht="9" customHeight="1">
      <c r="A15" s="955" t="s">
        <v>3047</v>
      </c>
      <c r="B15" s="956"/>
      <c r="C15" s="957"/>
      <c r="D15" s="235" t="s">
        <v>2565</v>
      </c>
      <c r="E15" s="238">
        <v>14.881</v>
      </c>
      <c r="F15" s="241">
        <v>2</v>
      </c>
      <c r="G15" s="242" t="s">
        <v>3048</v>
      </c>
      <c r="H15" s="6"/>
    </row>
    <row r="16" spans="1:8" ht="9" customHeight="1">
      <c r="A16" s="955" t="s">
        <v>3049</v>
      </c>
      <c r="B16" s="956"/>
      <c r="C16" s="957"/>
      <c r="D16" s="235" t="s">
        <v>2565</v>
      </c>
      <c r="E16" s="238">
        <v>327.548</v>
      </c>
      <c r="F16" s="241">
        <v>6</v>
      </c>
      <c r="G16" s="242" t="s">
        <v>3050</v>
      </c>
      <c r="H16" s="6"/>
    </row>
    <row r="17" spans="1:8" ht="9" customHeight="1">
      <c r="A17" s="955" t="s">
        <v>3051</v>
      </c>
      <c r="B17" s="956"/>
      <c r="C17" s="957"/>
      <c r="D17" s="235" t="s">
        <v>2565</v>
      </c>
      <c r="E17" s="238">
        <v>39.35</v>
      </c>
      <c r="F17" s="241">
        <v>8</v>
      </c>
      <c r="G17" s="242" t="s">
        <v>3052</v>
      </c>
      <c r="H17" s="6"/>
    </row>
    <row r="18" spans="1:8" ht="9" customHeight="1">
      <c r="A18" s="955" t="s">
        <v>3053</v>
      </c>
      <c r="B18" s="956"/>
      <c r="C18" s="957"/>
      <c r="D18" s="235" t="s">
        <v>2565</v>
      </c>
      <c r="E18" s="238">
        <v>70.900000000000006</v>
      </c>
      <c r="F18" s="241">
        <v>8</v>
      </c>
      <c r="G18" s="242" t="s">
        <v>3054</v>
      </c>
      <c r="H18" s="6"/>
    </row>
    <row r="19" spans="1:8" ht="9" customHeight="1">
      <c r="A19" s="955" t="s">
        <v>3055</v>
      </c>
      <c r="B19" s="956"/>
      <c r="C19" s="957"/>
      <c r="D19" s="235" t="s">
        <v>2565</v>
      </c>
      <c r="E19" s="238">
        <v>77.45</v>
      </c>
      <c r="F19" s="241">
        <v>20</v>
      </c>
      <c r="G19" s="242" t="s">
        <v>3056</v>
      </c>
      <c r="H19" s="6"/>
    </row>
    <row r="20" spans="1:8" ht="9" customHeight="1">
      <c r="A20" s="955" t="s">
        <v>3057</v>
      </c>
      <c r="B20" s="956"/>
      <c r="C20" s="957"/>
      <c r="D20" s="235" t="s">
        <v>2565</v>
      </c>
      <c r="E20" s="238">
        <v>225.33</v>
      </c>
      <c r="F20" s="241">
        <v>8</v>
      </c>
      <c r="G20" s="242" t="s">
        <v>3058</v>
      </c>
      <c r="H20" s="6"/>
    </row>
    <row r="21" spans="1:8" ht="9" customHeight="1">
      <c r="A21" s="955" t="s">
        <v>3059</v>
      </c>
      <c r="B21" s="956"/>
      <c r="C21" s="957"/>
      <c r="D21" s="235" t="s">
        <v>2565</v>
      </c>
      <c r="E21" s="238">
        <v>57.85</v>
      </c>
      <c r="F21" s="241">
        <v>18</v>
      </c>
      <c r="G21" s="242" t="s">
        <v>3060</v>
      </c>
      <c r="H21" s="6"/>
    </row>
    <row r="22" spans="1:8" ht="9" customHeight="1">
      <c r="A22" s="955" t="s">
        <v>3061</v>
      </c>
      <c r="B22" s="956"/>
      <c r="C22" s="957"/>
      <c r="D22" s="235" t="s">
        <v>2565</v>
      </c>
      <c r="E22" s="238">
        <v>164.22</v>
      </c>
      <c r="F22" s="241">
        <v>3</v>
      </c>
      <c r="G22" s="242" t="s">
        <v>3062</v>
      </c>
      <c r="H22" s="6"/>
    </row>
    <row r="23" spans="1:8" ht="9" customHeight="1">
      <c r="A23" s="955" t="s">
        <v>3063</v>
      </c>
      <c r="B23" s="956"/>
      <c r="C23" s="957"/>
      <c r="D23" s="235" t="s">
        <v>2565</v>
      </c>
      <c r="E23" s="238">
        <v>34.628999999999998</v>
      </c>
      <c r="F23" s="241">
        <v>10</v>
      </c>
      <c r="G23" s="242" t="s">
        <v>3064</v>
      </c>
      <c r="H23" s="6"/>
    </row>
    <row r="24" spans="1:8" ht="9" customHeight="1">
      <c r="A24" s="955" t="s">
        <v>3065</v>
      </c>
      <c r="B24" s="956"/>
      <c r="C24" s="957"/>
      <c r="D24" s="235" t="s">
        <v>2565</v>
      </c>
      <c r="E24" s="238">
        <v>9.75</v>
      </c>
      <c r="F24" s="241">
        <v>150</v>
      </c>
      <c r="G24" s="242" t="s">
        <v>3066</v>
      </c>
      <c r="H24" s="6"/>
    </row>
    <row r="25" spans="1:8" ht="9" customHeight="1">
      <c r="A25" s="955" t="s">
        <v>3067</v>
      </c>
      <c r="B25" s="956"/>
      <c r="C25" s="957"/>
      <c r="D25" s="235" t="s">
        <v>2796</v>
      </c>
      <c r="E25" s="238">
        <v>80.694999999999993</v>
      </c>
      <c r="F25" s="241">
        <v>66</v>
      </c>
      <c r="G25" s="242" t="s">
        <v>3068</v>
      </c>
      <c r="H25" s="6"/>
    </row>
    <row r="26" spans="1:8" ht="9" customHeight="1">
      <c r="A26" s="955" t="s">
        <v>3069</v>
      </c>
      <c r="B26" s="956"/>
      <c r="C26" s="957"/>
      <c r="D26" s="235" t="s">
        <v>2796</v>
      </c>
      <c r="E26" s="238">
        <v>36.956000000000003</v>
      </c>
      <c r="F26" s="241">
        <v>78</v>
      </c>
      <c r="G26" s="242" t="s">
        <v>3070</v>
      </c>
      <c r="H26" s="6"/>
    </row>
    <row r="27" spans="1:8" ht="9" customHeight="1">
      <c r="A27" s="955" t="s">
        <v>3071</v>
      </c>
      <c r="B27" s="956"/>
      <c r="C27" s="957"/>
      <c r="D27" s="235" t="s">
        <v>2565</v>
      </c>
      <c r="E27" s="238">
        <v>773.5</v>
      </c>
      <c r="F27" s="241">
        <v>2</v>
      </c>
      <c r="G27" s="242" t="s">
        <v>3072</v>
      </c>
      <c r="H27" s="6"/>
    </row>
    <row r="28" spans="1:8" ht="9" customHeight="1">
      <c r="A28" s="955" t="s">
        <v>3073</v>
      </c>
      <c r="B28" s="956"/>
      <c r="C28" s="957"/>
      <c r="D28" s="235" t="s">
        <v>2565</v>
      </c>
      <c r="E28" s="238">
        <v>379.61</v>
      </c>
      <c r="F28" s="241">
        <v>1</v>
      </c>
      <c r="G28" s="242" t="s">
        <v>3074</v>
      </c>
      <c r="H28" s="6"/>
    </row>
    <row r="29" spans="1:8" ht="9" customHeight="1">
      <c r="A29" s="955" t="s">
        <v>3075</v>
      </c>
      <c r="B29" s="956"/>
      <c r="C29" s="957"/>
      <c r="D29" s="235" t="s">
        <v>2565</v>
      </c>
      <c r="E29" s="238">
        <v>69.325999999999993</v>
      </c>
      <c r="F29" s="241">
        <v>4</v>
      </c>
      <c r="G29" s="242" t="s">
        <v>3076</v>
      </c>
      <c r="H29" s="6"/>
    </row>
    <row r="30" spans="1:8" ht="9" customHeight="1">
      <c r="A30" s="955" t="s">
        <v>3077</v>
      </c>
      <c r="B30" s="956"/>
      <c r="C30" s="957"/>
      <c r="D30" s="235" t="s">
        <v>2565</v>
      </c>
      <c r="E30" s="238">
        <v>65.489999999999995</v>
      </c>
      <c r="F30" s="241">
        <v>12</v>
      </c>
      <c r="G30" s="242" t="s">
        <v>3078</v>
      </c>
      <c r="H30" s="6"/>
    </row>
    <row r="31" spans="1:8" ht="9" customHeight="1">
      <c r="A31" s="955" t="s">
        <v>3079</v>
      </c>
      <c r="B31" s="956"/>
      <c r="C31" s="957"/>
      <c r="D31" s="235" t="s">
        <v>2565</v>
      </c>
      <c r="E31" s="238">
        <v>116.5</v>
      </c>
      <c r="F31" s="241">
        <v>30</v>
      </c>
      <c r="G31" s="242" t="s">
        <v>3080</v>
      </c>
      <c r="H31" s="6"/>
    </row>
    <row r="32" spans="1:8" ht="9" customHeight="1">
      <c r="A32" s="955" t="s">
        <v>3004</v>
      </c>
      <c r="B32" s="956"/>
      <c r="C32" s="957"/>
      <c r="D32" s="235" t="s">
        <v>2796</v>
      </c>
      <c r="E32" s="238">
        <v>22.399000000000001</v>
      </c>
      <c r="F32" s="241">
        <v>216</v>
      </c>
      <c r="G32" s="242" t="s">
        <v>3081</v>
      </c>
      <c r="H32" s="6"/>
    </row>
    <row r="33" spans="1:8" ht="9" customHeight="1">
      <c r="A33" s="955" t="s">
        <v>3082</v>
      </c>
      <c r="B33" s="956"/>
      <c r="C33" s="957"/>
      <c r="D33" s="235" t="s">
        <v>2565</v>
      </c>
      <c r="E33" s="238">
        <v>82.5</v>
      </c>
      <c r="F33" s="241">
        <v>48</v>
      </c>
      <c r="G33" s="242" t="s">
        <v>3083</v>
      </c>
      <c r="H33" s="6"/>
    </row>
    <row r="34" spans="1:8" ht="9" customHeight="1">
      <c r="A34" s="955" t="s">
        <v>3084</v>
      </c>
      <c r="B34" s="956"/>
      <c r="C34" s="957"/>
      <c r="D34" s="235" t="s">
        <v>2565</v>
      </c>
      <c r="E34" s="238">
        <v>92.525999999999996</v>
      </c>
      <c r="F34" s="241">
        <v>16</v>
      </c>
      <c r="G34" s="242" t="s">
        <v>3085</v>
      </c>
      <c r="H34" s="6"/>
    </row>
    <row r="35" spans="1:8" ht="9" customHeight="1">
      <c r="A35" s="955" t="s">
        <v>3086</v>
      </c>
      <c r="B35" s="956"/>
      <c r="C35" s="957"/>
      <c r="D35" s="235" t="s">
        <v>2565</v>
      </c>
      <c r="E35" s="238">
        <v>32.834000000000003</v>
      </c>
      <c r="F35" s="241">
        <v>17</v>
      </c>
      <c r="G35" s="242" t="s">
        <v>3087</v>
      </c>
      <c r="H35" s="6"/>
    </row>
    <row r="36" spans="1:8" ht="9" customHeight="1">
      <c r="A36" s="955" t="s">
        <v>3088</v>
      </c>
      <c r="B36" s="956"/>
      <c r="C36" s="957"/>
      <c r="D36" s="235" t="s">
        <v>2565</v>
      </c>
      <c r="E36" s="238">
        <v>37.688000000000002</v>
      </c>
      <c r="F36" s="241">
        <v>5</v>
      </c>
      <c r="G36" s="242" t="s">
        <v>3089</v>
      </c>
      <c r="H36" s="6"/>
    </row>
    <row r="37" spans="1:8" ht="9" customHeight="1">
      <c r="A37" s="955" t="s">
        <v>3090</v>
      </c>
      <c r="B37" s="956"/>
      <c r="C37" s="957"/>
      <c r="D37" s="235" t="s">
        <v>2565</v>
      </c>
      <c r="E37" s="238">
        <v>38.526000000000003</v>
      </c>
      <c r="F37" s="241">
        <v>20</v>
      </c>
      <c r="G37" s="242" t="s">
        <v>3091</v>
      </c>
      <c r="H37" s="6"/>
    </row>
    <row r="38" spans="1:8" ht="9" customHeight="1">
      <c r="A38" s="955" t="s">
        <v>3092</v>
      </c>
      <c r="B38" s="956"/>
      <c r="C38" s="957"/>
      <c r="D38" s="235" t="s">
        <v>2796</v>
      </c>
      <c r="E38" s="238">
        <v>10.234</v>
      </c>
      <c r="F38" s="241">
        <v>120</v>
      </c>
      <c r="G38" s="242" t="s">
        <v>3093</v>
      </c>
      <c r="H38" s="6"/>
    </row>
    <row r="39" spans="1:8" ht="9" customHeight="1">
      <c r="A39" s="955" t="s">
        <v>3094</v>
      </c>
      <c r="B39" s="956"/>
      <c r="C39" s="957"/>
      <c r="D39" s="235" t="s">
        <v>2565</v>
      </c>
      <c r="E39" s="238">
        <v>19.196999999999999</v>
      </c>
      <c r="F39" s="241">
        <v>54</v>
      </c>
      <c r="G39" s="242" t="s">
        <v>3095</v>
      </c>
      <c r="H39" s="6"/>
    </row>
    <row r="40" spans="1:8" ht="9" customHeight="1">
      <c r="A40" s="955" t="s">
        <v>3096</v>
      </c>
      <c r="B40" s="956"/>
      <c r="C40" s="957"/>
      <c r="D40" s="235" t="s">
        <v>2565</v>
      </c>
      <c r="E40" s="238">
        <v>24.524000000000001</v>
      </c>
      <c r="F40" s="241">
        <v>2</v>
      </c>
      <c r="G40" s="242" t="s">
        <v>3097</v>
      </c>
      <c r="H40" s="6"/>
    </row>
    <row r="41" spans="1:8" ht="9" customHeight="1">
      <c r="A41" s="955" t="s">
        <v>3098</v>
      </c>
      <c r="B41" s="956"/>
      <c r="C41" s="957"/>
      <c r="D41" s="235" t="s">
        <v>2565</v>
      </c>
      <c r="E41" s="238">
        <v>61.542000000000002</v>
      </c>
      <c r="F41" s="241">
        <v>28</v>
      </c>
      <c r="G41" s="242" t="s">
        <v>3099</v>
      </c>
      <c r="H41" s="6"/>
    </row>
    <row r="42" spans="1:8" ht="9" customHeight="1">
      <c r="A42" s="955" t="s">
        <v>3100</v>
      </c>
      <c r="B42" s="956"/>
      <c r="C42" s="957"/>
      <c r="D42" s="235" t="s">
        <v>2565</v>
      </c>
      <c r="E42" s="238">
        <v>9.5839999999999996</v>
      </c>
      <c r="F42" s="241">
        <v>25</v>
      </c>
      <c r="G42" s="242" t="s">
        <v>3101</v>
      </c>
      <c r="H42" s="6"/>
    </row>
    <row r="43" spans="1:8" ht="9" customHeight="1">
      <c r="A43" s="955" t="s">
        <v>3102</v>
      </c>
      <c r="B43" s="956"/>
      <c r="C43" s="957"/>
      <c r="D43" s="235" t="s">
        <v>2565</v>
      </c>
      <c r="E43" s="238">
        <v>7.0590000000000002</v>
      </c>
      <c r="F43" s="241">
        <v>6</v>
      </c>
      <c r="G43" s="242" t="s">
        <v>3103</v>
      </c>
      <c r="H43" s="6"/>
    </row>
    <row r="44" spans="1:8" ht="9" customHeight="1">
      <c r="A44" s="922" t="s">
        <v>1987</v>
      </c>
      <c r="B44" s="923"/>
      <c r="C44" s="923"/>
      <c r="D44" s="923"/>
      <c r="E44" s="923"/>
      <c r="F44" s="923"/>
      <c r="G44" s="924"/>
      <c r="H44" s="240" t="s">
        <v>3104</v>
      </c>
    </row>
    <row r="45" spans="1:8" ht="16.5" customHeight="1">
      <c r="A45" s="791" t="s">
        <v>1997</v>
      </c>
      <c r="B45" s="792"/>
      <c r="C45" s="792"/>
      <c r="D45" s="792"/>
      <c r="E45" s="792"/>
      <c r="F45" s="792"/>
      <c r="G45" s="792"/>
      <c r="H45" s="793"/>
    </row>
    <row r="46" spans="1:8" ht="9" customHeight="1">
      <c r="A46" s="788" t="s">
        <v>1998</v>
      </c>
      <c r="B46" s="790"/>
      <c r="C46" s="242" t="s">
        <v>1990</v>
      </c>
      <c r="D46" s="236" t="s">
        <v>1992</v>
      </c>
      <c r="E46" s="235" t="s">
        <v>1999</v>
      </c>
      <c r="F46" s="788" t="s">
        <v>2000</v>
      </c>
      <c r="G46" s="790"/>
      <c r="H46" s="6"/>
    </row>
    <row r="47" spans="1:8" ht="9" customHeight="1">
      <c r="A47" s="1019" t="s">
        <v>2917</v>
      </c>
      <c r="B47" s="1020"/>
      <c r="C47" s="242" t="s">
        <v>2002</v>
      </c>
      <c r="D47" s="242" t="s">
        <v>2851</v>
      </c>
      <c r="E47" s="238">
        <v>120</v>
      </c>
      <c r="F47" s="955" t="s">
        <v>3105</v>
      </c>
      <c r="G47" s="957"/>
      <c r="H47" s="6"/>
    </row>
    <row r="48" spans="1:8" ht="9" customHeight="1">
      <c r="A48" s="1019" t="s">
        <v>3106</v>
      </c>
      <c r="B48" s="1020"/>
      <c r="C48" s="242" t="s">
        <v>2002</v>
      </c>
      <c r="D48" s="242" t="s">
        <v>3107</v>
      </c>
      <c r="E48" s="238">
        <v>40.811</v>
      </c>
      <c r="F48" s="955" t="s">
        <v>3108</v>
      </c>
      <c r="G48" s="957"/>
      <c r="H48" s="6"/>
    </row>
    <row r="49" spans="1:9" ht="9" customHeight="1">
      <c r="A49" s="922" t="s">
        <v>1987</v>
      </c>
      <c r="B49" s="923"/>
      <c r="C49" s="923"/>
      <c r="D49" s="923"/>
      <c r="E49" s="923"/>
      <c r="F49" s="923"/>
      <c r="G49" s="924"/>
      <c r="H49" s="240" t="s">
        <v>3109</v>
      </c>
    </row>
    <row r="50" spans="1:9" ht="9" customHeight="1">
      <c r="A50" s="782" t="s">
        <v>2005</v>
      </c>
      <c r="B50" s="783"/>
      <c r="C50" s="783"/>
      <c r="D50" s="783"/>
      <c r="E50" s="783"/>
      <c r="F50" s="783"/>
      <c r="G50" s="783"/>
      <c r="H50" s="784"/>
    </row>
    <row r="51" spans="1:9" ht="9" customHeight="1">
      <c r="A51" s="785" t="s">
        <v>1979</v>
      </c>
      <c r="B51" s="786"/>
      <c r="C51" s="787"/>
      <c r="D51" s="237" t="s">
        <v>1990</v>
      </c>
      <c r="E51" s="235" t="s">
        <v>1991</v>
      </c>
      <c r="F51" s="237" t="s">
        <v>1992</v>
      </c>
      <c r="G51" s="236" t="s">
        <v>1983</v>
      </c>
      <c r="H51" s="6"/>
    </row>
    <row r="52" spans="1:9" ht="9" customHeight="1">
      <c r="A52" s="788" t="s">
        <v>2489</v>
      </c>
      <c r="B52" s="789"/>
      <c r="C52" s="790"/>
      <c r="D52" s="235" t="s">
        <v>2007</v>
      </c>
      <c r="E52" s="235" t="s">
        <v>3110</v>
      </c>
      <c r="F52" s="278">
        <v>3250</v>
      </c>
      <c r="G52" s="242" t="s">
        <v>3111</v>
      </c>
      <c r="H52" s="6"/>
    </row>
    <row r="53" spans="1:9" ht="8.4499999999999993" customHeight="1">
      <c r="A53" s="788" t="s">
        <v>2006</v>
      </c>
      <c r="B53" s="789"/>
      <c r="C53" s="790"/>
      <c r="D53" s="235" t="s">
        <v>2007</v>
      </c>
      <c r="E53" s="235" t="s">
        <v>3112</v>
      </c>
      <c r="F53" s="242" t="s">
        <v>2799</v>
      </c>
      <c r="G53" s="242" t="s">
        <v>3113</v>
      </c>
      <c r="H53" s="6"/>
    </row>
    <row r="54" spans="1:9" ht="9" customHeight="1">
      <c r="A54" s="922" t="s">
        <v>1987</v>
      </c>
      <c r="B54" s="923"/>
      <c r="C54" s="923"/>
      <c r="D54" s="923"/>
      <c r="E54" s="923"/>
      <c r="F54" s="923"/>
      <c r="G54" s="924"/>
      <c r="H54" s="240" t="s">
        <v>3114</v>
      </c>
    </row>
    <row r="55" spans="1:9" ht="9" customHeight="1">
      <c r="A55" s="471"/>
      <c r="B55" s="431"/>
      <c r="C55" s="431"/>
      <c r="D55" s="431"/>
      <c r="E55" s="431"/>
      <c r="F55" s="431"/>
      <c r="G55" s="431"/>
      <c r="H55" s="472"/>
    </row>
    <row r="56" spans="1:9" ht="9.6" customHeight="1">
      <c r="A56" s="919" t="s">
        <v>2494</v>
      </c>
      <c r="B56" s="920"/>
      <c r="C56" s="920"/>
      <c r="D56" s="920"/>
      <c r="E56" s="920"/>
      <c r="F56" s="920"/>
      <c r="G56" s="921"/>
      <c r="H56" s="240" t="s">
        <v>3115</v>
      </c>
    </row>
    <row r="57" spans="1:9" ht="8.25" customHeight="1">
      <c r="A57" s="778" t="s">
        <v>2014</v>
      </c>
      <c r="B57" s="778"/>
      <c r="C57" s="778"/>
      <c r="D57" s="778"/>
      <c r="E57" s="778"/>
      <c r="F57" s="778"/>
      <c r="G57" s="778"/>
      <c r="H57" s="778"/>
      <c r="I57" s="778"/>
    </row>
  </sheetData>
  <mergeCells count="63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G44"/>
    <mergeCell ref="A45:H45"/>
    <mergeCell ref="A46:B46"/>
    <mergeCell ref="F46:G46"/>
    <mergeCell ref="A47:B47"/>
    <mergeCell ref="F47:G47"/>
    <mergeCell ref="A48:B48"/>
    <mergeCell ref="F48:G48"/>
    <mergeCell ref="A49:G49"/>
    <mergeCell ref="A55:H55"/>
    <mergeCell ref="A56:G56"/>
    <mergeCell ref="A57:I57"/>
    <mergeCell ref="A50:H50"/>
    <mergeCell ref="A51:C51"/>
    <mergeCell ref="A52:C52"/>
    <mergeCell ref="A53:C53"/>
    <mergeCell ref="A54:G54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1640625" customWidth="1"/>
    <col min="2" max="2" width="29.6640625" customWidth="1"/>
    <col min="3" max="3" width="10" customWidth="1"/>
    <col min="4" max="4" width="9.83203125" customWidth="1"/>
    <col min="5" max="5" width="10.33203125" customWidth="1"/>
    <col min="6" max="6" width="9.6640625" customWidth="1"/>
    <col min="7" max="7" width="10.83203125" customWidth="1"/>
    <col min="8" max="8" width="12.33203125" customWidth="1"/>
    <col min="9" max="9" width="13.6640625" customWidth="1"/>
  </cols>
  <sheetData>
    <row r="1" spans="1:8" ht="48" customHeight="1">
      <c r="A1" s="931" t="s">
        <v>2473</v>
      </c>
      <c r="B1" s="932"/>
      <c r="C1" s="932"/>
      <c r="D1" s="933"/>
      <c r="E1" s="912" t="s">
        <v>1884</v>
      </c>
      <c r="F1" s="913"/>
      <c r="G1" s="913"/>
      <c r="H1" s="914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25.7" customHeight="1">
      <c r="A3" s="230" t="s">
        <v>1973</v>
      </c>
      <c r="B3" s="748" t="s">
        <v>3116</v>
      </c>
      <c r="C3" s="749"/>
      <c r="D3" s="749"/>
      <c r="E3" s="749"/>
      <c r="F3" s="750"/>
      <c r="G3" s="1003" t="s">
        <v>874</v>
      </c>
      <c r="H3" s="1004"/>
    </row>
    <row r="4" spans="1:8" ht="9.6" customHeight="1">
      <c r="A4" s="280">
        <v>13.13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15" customHeight="1">
      <c r="A6" s="785" t="s">
        <v>1979</v>
      </c>
      <c r="B6" s="786"/>
      <c r="C6" s="787"/>
      <c r="D6" s="235" t="s">
        <v>1980</v>
      </c>
      <c r="E6" s="236" t="s">
        <v>2823</v>
      </c>
      <c r="F6" s="237" t="s">
        <v>1992</v>
      </c>
      <c r="G6" s="237" t="s">
        <v>1983</v>
      </c>
      <c r="H6" s="28"/>
    </row>
    <row r="7" spans="1:8" ht="9.1999999999999993" customHeight="1">
      <c r="A7" s="788" t="s">
        <v>1984</v>
      </c>
      <c r="B7" s="789"/>
      <c r="C7" s="790"/>
      <c r="D7" s="237" t="s">
        <v>2476</v>
      </c>
      <c r="E7" s="235" t="s">
        <v>3117</v>
      </c>
      <c r="F7" s="235" t="s">
        <v>1986</v>
      </c>
      <c r="G7" s="242" t="s">
        <v>3118</v>
      </c>
      <c r="H7" s="6"/>
    </row>
    <row r="8" spans="1:8" ht="9.1999999999999993" customHeight="1">
      <c r="A8" s="779" t="s">
        <v>1987</v>
      </c>
      <c r="B8" s="780"/>
      <c r="C8" s="780"/>
      <c r="D8" s="780"/>
      <c r="E8" s="780"/>
      <c r="F8" s="780"/>
      <c r="G8" s="781"/>
      <c r="H8" s="240" t="s">
        <v>3119</v>
      </c>
    </row>
    <row r="9" spans="1:8" ht="9.1999999999999993" customHeight="1">
      <c r="A9" s="925" t="s">
        <v>1989</v>
      </c>
      <c r="B9" s="926"/>
      <c r="C9" s="926"/>
      <c r="D9" s="926"/>
      <c r="E9" s="926"/>
      <c r="F9" s="926"/>
      <c r="G9" s="926"/>
      <c r="H9" s="927"/>
    </row>
    <row r="10" spans="1:8" ht="9.1999999999999993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37" t="s">
        <v>1983</v>
      </c>
      <c r="H10" s="6"/>
    </row>
    <row r="11" spans="1:8" ht="15.75" customHeight="1">
      <c r="A11" s="398"/>
      <c r="B11" s="399"/>
      <c r="C11" s="400"/>
      <c r="D11" s="28"/>
      <c r="E11" s="28"/>
      <c r="F11" s="28"/>
      <c r="G11" s="28"/>
      <c r="H11" s="28"/>
    </row>
    <row r="12" spans="1:8" ht="9.6" customHeight="1">
      <c r="A12" s="779" t="s">
        <v>1987</v>
      </c>
      <c r="B12" s="780"/>
      <c r="C12" s="780"/>
      <c r="D12" s="780"/>
      <c r="E12" s="780"/>
      <c r="F12" s="780"/>
      <c r="G12" s="781"/>
      <c r="H12" s="292" t="s">
        <v>2916</v>
      </c>
    </row>
    <row r="13" spans="1:8" ht="9.6" customHeight="1">
      <c r="A13" s="782" t="s">
        <v>1997</v>
      </c>
      <c r="B13" s="783"/>
      <c r="C13" s="783"/>
      <c r="D13" s="783"/>
      <c r="E13" s="783"/>
      <c r="F13" s="783"/>
      <c r="G13" s="783"/>
      <c r="H13" s="784"/>
    </row>
    <row r="14" spans="1:8" ht="9.6" customHeight="1">
      <c r="A14" s="785" t="s">
        <v>3120</v>
      </c>
      <c r="B14" s="787"/>
      <c r="C14" s="243" t="s">
        <v>1990</v>
      </c>
      <c r="D14" s="236" t="s">
        <v>1992</v>
      </c>
      <c r="E14" s="235" t="s">
        <v>1999</v>
      </c>
      <c r="F14" s="788" t="s">
        <v>2000</v>
      </c>
      <c r="G14" s="790"/>
      <c r="H14" s="6"/>
    </row>
    <row r="15" spans="1:8" ht="9.6" customHeight="1">
      <c r="A15" s="737" t="s">
        <v>2850</v>
      </c>
      <c r="B15" s="738"/>
      <c r="C15" s="242" t="s">
        <v>2002</v>
      </c>
      <c r="D15" s="242" t="s">
        <v>3121</v>
      </c>
      <c r="E15" s="238">
        <v>120</v>
      </c>
      <c r="F15" s="955" t="s">
        <v>3122</v>
      </c>
      <c r="G15" s="957"/>
      <c r="H15" s="6"/>
    </row>
    <row r="16" spans="1:8" ht="9.6" customHeight="1">
      <c r="A16" s="737" t="s">
        <v>3123</v>
      </c>
      <c r="B16" s="738"/>
      <c r="C16" s="242" t="s">
        <v>2002</v>
      </c>
      <c r="D16" s="242" t="s">
        <v>3121</v>
      </c>
      <c r="E16" s="238">
        <v>40.811</v>
      </c>
      <c r="F16" s="955" t="s">
        <v>3124</v>
      </c>
      <c r="G16" s="957"/>
      <c r="H16" s="6"/>
    </row>
    <row r="17" spans="1:9" ht="9.6" customHeight="1">
      <c r="A17" s="779" t="s">
        <v>1987</v>
      </c>
      <c r="B17" s="780"/>
      <c r="C17" s="780"/>
      <c r="D17" s="780"/>
      <c r="E17" s="780"/>
      <c r="F17" s="780"/>
      <c r="G17" s="781"/>
      <c r="H17" s="240" t="s">
        <v>3125</v>
      </c>
    </row>
    <row r="18" spans="1:9" ht="9.6" customHeight="1">
      <c r="A18" s="782" t="s">
        <v>2005</v>
      </c>
      <c r="B18" s="783"/>
      <c r="C18" s="783"/>
      <c r="D18" s="783"/>
      <c r="E18" s="783"/>
      <c r="F18" s="783"/>
      <c r="G18" s="783"/>
      <c r="H18" s="784"/>
    </row>
    <row r="19" spans="1:9" ht="9.6" customHeight="1">
      <c r="A19" s="785" t="s">
        <v>1979</v>
      </c>
      <c r="B19" s="786"/>
      <c r="C19" s="787"/>
      <c r="D19" s="243" t="s">
        <v>1990</v>
      </c>
      <c r="E19" s="235" t="s">
        <v>1991</v>
      </c>
      <c r="F19" s="237" t="s">
        <v>1992</v>
      </c>
      <c r="G19" s="237" t="s">
        <v>1983</v>
      </c>
      <c r="H19" s="6"/>
    </row>
    <row r="20" spans="1:9" ht="9" customHeight="1">
      <c r="A20" s="788" t="s">
        <v>2006</v>
      </c>
      <c r="B20" s="789"/>
      <c r="C20" s="790"/>
      <c r="D20" s="235" t="s">
        <v>2007</v>
      </c>
      <c r="E20" s="235" t="s">
        <v>2920</v>
      </c>
      <c r="F20" s="245" t="s">
        <v>2799</v>
      </c>
      <c r="G20" s="242" t="s">
        <v>3113</v>
      </c>
      <c r="H20" s="6"/>
    </row>
    <row r="21" spans="1:9" ht="9.6" customHeight="1">
      <c r="A21" s="779" t="s">
        <v>1987</v>
      </c>
      <c r="B21" s="780"/>
      <c r="C21" s="780"/>
      <c r="D21" s="780"/>
      <c r="E21" s="780"/>
      <c r="F21" s="780"/>
      <c r="G21" s="781"/>
      <c r="H21" s="240" t="s">
        <v>3126</v>
      </c>
    </row>
    <row r="22" spans="1:9" ht="9.6" customHeight="1">
      <c r="A22" s="471"/>
      <c r="B22" s="431"/>
      <c r="C22" s="431"/>
      <c r="D22" s="431"/>
      <c r="E22" s="431"/>
      <c r="F22" s="431"/>
      <c r="G22" s="431"/>
      <c r="H22" s="472"/>
    </row>
    <row r="23" spans="1:9" ht="9.9499999999999993" customHeight="1">
      <c r="A23" s="937" t="s">
        <v>2494</v>
      </c>
      <c r="B23" s="938"/>
      <c r="C23" s="938"/>
      <c r="D23" s="938"/>
      <c r="E23" s="938"/>
      <c r="F23" s="938"/>
      <c r="G23" s="939"/>
      <c r="H23" s="240" t="s">
        <v>3127</v>
      </c>
    </row>
    <row r="24" spans="1:9" ht="8.25" customHeight="1">
      <c r="A24" s="778" t="s">
        <v>2014</v>
      </c>
      <c r="B24" s="778"/>
      <c r="C24" s="778"/>
      <c r="D24" s="778"/>
      <c r="E24" s="778"/>
      <c r="F24" s="778"/>
      <c r="G24" s="778"/>
      <c r="H24" s="778"/>
      <c r="I24" s="778"/>
    </row>
    <row r="25" spans="1:9" ht="0.95" customHeight="1"/>
    <row r="26" spans="1:9" ht="30.95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16:B16"/>
    <mergeCell ref="F16:G16"/>
    <mergeCell ref="A17:G17"/>
    <mergeCell ref="A18:H18"/>
    <mergeCell ref="A19:C19"/>
    <mergeCell ref="A20:C20"/>
    <mergeCell ref="A21:G21"/>
    <mergeCell ref="A22:H22"/>
    <mergeCell ref="A23:G23"/>
    <mergeCell ref="A24:I24"/>
  </mergeCells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9.6640625" customWidth="1"/>
    <col min="2" max="2" width="28" customWidth="1"/>
    <col min="3" max="3" width="8.6640625" customWidth="1"/>
    <col min="4" max="4" width="9.83203125" customWidth="1"/>
    <col min="5" max="5" width="11.6640625" customWidth="1"/>
    <col min="6" max="7" width="8.83203125" customWidth="1"/>
    <col min="8" max="8" width="11.33203125" customWidth="1"/>
    <col min="9" max="9" width="19.6640625" customWidth="1"/>
  </cols>
  <sheetData>
    <row r="1" spans="1:8" ht="46.35" customHeight="1">
      <c r="A1" s="931" t="s">
        <v>2473</v>
      </c>
      <c r="B1" s="932"/>
      <c r="C1" s="932"/>
      <c r="D1" s="933"/>
      <c r="E1" s="808" t="s">
        <v>1972</v>
      </c>
      <c r="F1" s="809"/>
      <c r="G1" s="809"/>
      <c r="H1" s="810"/>
    </row>
    <row r="2" spans="1:8" ht="9.1999999999999993" customHeight="1">
      <c r="A2" s="391"/>
      <c r="B2" s="392"/>
      <c r="C2" s="392"/>
      <c r="D2" s="392"/>
      <c r="E2" s="392"/>
      <c r="F2" s="392"/>
      <c r="G2" s="392"/>
      <c r="H2" s="393"/>
    </row>
    <row r="3" spans="1:8" ht="21" customHeight="1">
      <c r="A3" s="230" t="s">
        <v>1973</v>
      </c>
      <c r="B3" s="677" t="s">
        <v>3128</v>
      </c>
      <c r="C3" s="804"/>
      <c r="D3" s="804"/>
      <c r="E3" s="804"/>
      <c r="F3" s="678"/>
      <c r="G3" s="679" t="s">
        <v>1975</v>
      </c>
      <c r="H3" s="680"/>
    </row>
    <row r="4" spans="1:8" ht="9.1999999999999993" customHeight="1">
      <c r="A4" s="280">
        <v>13.14</v>
      </c>
      <c r="B4" s="677" t="s">
        <v>1976</v>
      </c>
      <c r="C4" s="804"/>
      <c r="D4" s="804"/>
      <c r="E4" s="804"/>
      <c r="F4" s="678"/>
      <c r="G4" s="679" t="s">
        <v>1977</v>
      </c>
      <c r="H4" s="680"/>
    </row>
    <row r="5" spans="1:8" ht="9.1999999999999993" customHeight="1">
      <c r="A5" s="1024" t="s">
        <v>1978</v>
      </c>
      <c r="B5" s="1025"/>
      <c r="C5" s="1025"/>
      <c r="D5" s="1025"/>
      <c r="E5" s="1025"/>
      <c r="F5" s="1025"/>
      <c r="G5" s="1025"/>
      <c r="H5" s="1026"/>
    </row>
    <row r="6" spans="1:8" ht="9.1999999999999993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1999999999999993" customHeight="1">
      <c r="A7" s="788" t="s">
        <v>1984</v>
      </c>
      <c r="B7" s="789"/>
      <c r="C7" s="790"/>
      <c r="D7" s="237" t="s">
        <v>2476</v>
      </c>
      <c r="E7" s="238">
        <v>720</v>
      </c>
      <c r="F7" s="235" t="s">
        <v>1986</v>
      </c>
      <c r="G7" s="239">
        <v>36</v>
      </c>
      <c r="H7" s="6"/>
    </row>
    <row r="8" spans="1:8" ht="9.1999999999999993" customHeight="1">
      <c r="A8" s="922" t="s">
        <v>1987</v>
      </c>
      <c r="B8" s="923"/>
      <c r="C8" s="923"/>
      <c r="D8" s="923"/>
      <c r="E8" s="923"/>
      <c r="F8" s="923"/>
      <c r="G8" s="924"/>
      <c r="H8" s="240" t="s">
        <v>2987</v>
      </c>
    </row>
    <row r="9" spans="1:8" ht="9.1999999999999993" customHeight="1">
      <c r="A9" s="1036" t="s">
        <v>1989</v>
      </c>
      <c r="B9" s="1037"/>
      <c r="C9" s="1037"/>
      <c r="D9" s="1037"/>
      <c r="E9" s="1037"/>
      <c r="F9" s="1037"/>
      <c r="G9" s="1037"/>
      <c r="H9" s="1038"/>
    </row>
    <row r="10" spans="1:8" ht="9.1999999999999993" customHeight="1">
      <c r="A10" s="785" t="s">
        <v>1979</v>
      </c>
      <c r="B10" s="786"/>
      <c r="C10" s="787"/>
      <c r="D10" s="237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18.600000000000001" customHeight="1">
      <c r="A11" s="398"/>
      <c r="B11" s="399"/>
      <c r="C11" s="400"/>
      <c r="D11" s="28"/>
      <c r="E11" s="28"/>
      <c r="F11" s="28"/>
      <c r="G11" s="28"/>
      <c r="H11" s="28"/>
    </row>
    <row r="12" spans="1:8" ht="9.1999999999999993" customHeight="1">
      <c r="A12" s="922" t="s">
        <v>1987</v>
      </c>
      <c r="B12" s="923"/>
      <c r="C12" s="923"/>
      <c r="D12" s="923"/>
      <c r="E12" s="923"/>
      <c r="F12" s="923"/>
      <c r="G12" s="924"/>
      <c r="H12" s="292" t="s">
        <v>2916</v>
      </c>
    </row>
    <row r="13" spans="1:8" ht="9.1999999999999993" customHeight="1">
      <c r="A13" s="975" t="s">
        <v>1997</v>
      </c>
      <c r="B13" s="976"/>
      <c r="C13" s="976"/>
      <c r="D13" s="976"/>
      <c r="E13" s="976"/>
      <c r="F13" s="976"/>
      <c r="G13" s="976"/>
      <c r="H13" s="977"/>
    </row>
    <row r="14" spans="1:8" ht="9.1999999999999993" customHeight="1">
      <c r="A14" s="788" t="s">
        <v>1998</v>
      </c>
      <c r="B14" s="790"/>
      <c r="C14" s="237" t="s">
        <v>1990</v>
      </c>
      <c r="D14" s="236" t="s">
        <v>1992</v>
      </c>
      <c r="E14" s="235" t="s">
        <v>1999</v>
      </c>
      <c r="F14" s="788" t="s">
        <v>2000</v>
      </c>
      <c r="G14" s="790"/>
      <c r="H14" s="6"/>
    </row>
    <row r="15" spans="1:8" ht="9.1999999999999993" customHeight="1">
      <c r="A15" s="737" t="s">
        <v>2850</v>
      </c>
      <c r="B15" s="738"/>
      <c r="C15" s="242" t="s">
        <v>2002</v>
      </c>
      <c r="D15" s="242" t="s">
        <v>2628</v>
      </c>
      <c r="E15" s="238">
        <v>120</v>
      </c>
      <c r="F15" s="796">
        <v>720</v>
      </c>
      <c r="G15" s="797"/>
      <c r="H15" s="6"/>
    </row>
    <row r="16" spans="1:8" ht="9.1999999999999993" customHeight="1">
      <c r="A16" s="922" t="s">
        <v>1987</v>
      </c>
      <c r="B16" s="923"/>
      <c r="C16" s="923"/>
      <c r="D16" s="923"/>
      <c r="E16" s="923"/>
      <c r="F16" s="923"/>
      <c r="G16" s="924"/>
      <c r="H16" s="240" t="s">
        <v>3014</v>
      </c>
    </row>
    <row r="17" spans="1:9" ht="9.1999999999999993" customHeight="1">
      <c r="A17" s="975" t="s">
        <v>2005</v>
      </c>
      <c r="B17" s="976"/>
      <c r="C17" s="976"/>
      <c r="D17" s="976"/>
      <c r="E17" s="976"/>
      <c r="F17" s="976"/>
      <c r="G17" s="976"/>
      <c r="H17" s="977"/>
    </row>
    <row r="18" spans="1:9" ht="9.1999999999999993" customHeight="1">
      <c r="A18" s="785" t="s">
        <v>1979</v>
      </c>
      <c r="B18" s="786"/>
      <c r="C18" s="787"/>
      <c r="D18" s="237" t="s">
        <v>1990</v>
      </c>
      <c r="E18" s="235" t="s">
        <v>1991</v>
      </c>
      <c r="F18" s="237" t="s">
        <v>1992</v>
      </c>
      <c r="G18" s="242" t="s">
        <v>1983</v>
      </c>
      <c r="H18" s="6"/>
    </row>
    <row r="19" spans="1:9" ht="9" customHeight="1">
      <c r="A19" s="788" t="s">
        <v>2006</v>
      </c>
      <c r="B19" s="789"/>
      <c r="C19" s="790"/>
      <c r="D19" s="235" t="s">
        <v>2007</v>
      </c>
      <c r="E19" s="235" t="s">
        <v>3129</v>
      </c>
      <c r="F19" s="245" t="s">
        <v>3018</v>
      </c>
      <c r="G19" s="242" t="s">
        <v>3019</v>
      </c>
      <c r="H19" s="6"/>
    </row>
    <row r="20" spans="1:9" ht="9.1999999999999993" customHeight="1">
      <c r="A20" s="922" t="s">
        <v>1987</v>
      </c>
      <c r="B20" s="923"/>
      <c r="C20" s="923"/>
      <c r="D20" s="923"/>
      <c r="E20" s="923"/>
      <c r="F20" s="923"/>
      <c r="G20" s="924"/>
      <c r="H20" s="240" t="s">
        <v>3130</v>
      </c>
    </row>
    <row r="21" spans="1:9" ht="9.1999999999999993" customHeight="1">
      <c r="A21" s="471"/>
      <c r="B21" s="431"/>
      <c r="C21" s="431"/>
      <c r="D21" s="431"/>
      <c r="E21" s="431"/>
      <c r="F21" s="431"/>
      <c r="G21" s="431"/>
      <c r="H21" s="472"/>
    </row>
    <row r="22" spans="1:9" ht="9.75" customHeight="1">
      <c r="A22" s="919" t="s">
        <v>2494</v>
      </c>
      <c r="B22" s="920"/>
      <c r="C22" s="920"/>
      <c r="D22" s="920"/>
      <c r="E22" s="920"/>
      <c r="F22" s="920"/>
      <c r="G22" s="921"/>
      <c r="H22" s="240" t="s">
        <v>3131</v>
      </c>
    </row>
    <row r="23" spans="1:9" ht="8.25" customHeight="1">
      <c r="A23" s="778" t="s">
        <v>2014</v>
      </c>
      <c r="B23" s="778"/>
      <c r="C23" s="778"/>
      <c r="D23" s="778"/>
      <c r="E23" s="778"/>
      <c r="F23" s="778"/>
      <c r="G23" s="778"/>
      <c r="H23" s="778"/>
      <c r="I23" s="778"/>
    </row>
    <row r="24" spans="1:9" ht="0.95" customHeight="1"/>
    <row r="25" spans="1:9" ht="30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0.83203125" customWidth="1"/>
    <col min="6" max="6" width="9.6640625" customWidth="1"/>
    <col min="7" max="7" width="10.6640625" customWidth="1"/>
    <col min="8" max="8" width="15.33203125" customWidth="1"/>
    <col min="9" max="9" width="10" customWidth="1"/>
  </cols>
  <sheetData>
    <row r="1" spans="1:8" ht="48.6" customHeight="1">
      <c r="A1" s="754" t="s">
        <v>2415</v>
      </c>
      <c r="B1" s="755"/>
      <c r="C1" s="755"/>
      <c r="D1" s="756"/>
      <c r="E1" s="757" t="s">
        <v>1884</v>
      </c>
      <c r="F1" s="758"/>
      <c r="G1" s="758"/>
      <c r="H1" s="759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3132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13.15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8" t="s">
        <v>1272</v>
      </c>
      <c r="F6" s="185" t="s">
        <v>1273</v>
      </c>
      <c r="G6" s="188" t="s">
        <v>1274</v>
      </c>
      <c r="H6" s="6"/>
    </row>
    <row r="7" spans="1:8" ht="9.75" customHeight="1">
      <c r="A7" s="642" t="s">
        <v>1275</v>
      </c>
      <c r="B7" s="644"/>
      <c r="C7" s="643"/>
      <c r="D7" s="6"/>
      <c r="E7" s="194">
        <v>480</v>
      </c>
      <c r="F7" s="189" t="s">
        <v>1276</v>
      </c>
      <c r="G7" s="194">
        <v>24</v>
      </c>
      <c r="H7" s="6"/>
    </row>
    <row r="8" spans="1:8" ht="9.7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1888</v>
      </c>
    </row>
    <row r="9" spans="1:8" ht="9.75" customHeight="1">
      <c r="A9" s="934" t="s">
        <v>1283</v>
      </c>
      <c r="B9" s="935"/>
      <c r="C9" s="935"/>
      <c r="D9" s="935"/>
      <c r="E9" s="935"/>
      <c r="F9" s="935"/>
      <c r="G9" s="935"/>
      <c r="H9" s="936"/>
    </row>
    <row r="10" spans="1:8" ht="9.75" customHeight="1">
      <c r="A10" s="633" t="s">
        <v>1270</v>
      </c>
      <c r="B10" s="634"/>
      <c r="C10" s="635"/>
      <c r="D10" s="196" t="s">
        <v>1284</v>
      </c>
      <c r="E10" s="190" t="s">
        <v>1285</v>
      </c>
      <c r="F10" s="188" t="s">
        <v>1286</v>
      </c>
      <c r="G10" s="188" t="s">
        <v>1274</v>
      </c>
      <c r="H10" s="6"/>
    </row>
    <row r="11" spans="1:8" ht="9.75" customHeight="1">
      <c r="A11" s="391"/>
      <c r="B11" s="392"/>
      <c r="C11" s="393"/>
      <c r="D11" s="6"/>
      <c r="E11" s="6"/>
      <c r="F11" s="6"/>
      <c r="G11" s="6"/>
      <c r="H11" s="6"/>
    </row>
    <row r="12" spans="1:8" ht="9.75" customHeight="1">
      <c r="A12" s="719" t="s">
        <v>1281</v>
      </c>
      <c r="B12" s="720"/>
      <c r="C12" s="720"/>
      <c r="D12" s="720"/>
      <c r="E12" s="720"/>
      <c r="F12" s="720"/>
      <c r="G12" s="721"/>
      <c r="H12" s="216" t="s">
        <v>1394</v>
      </c>
    </row>
    <row r="13" spans="1:8" ht="9.75" customHeight="1">
      <c r="A13" s="731" t="s">
        <v>1291</v>
      </c>
      <c r="B13" s="732"/>
      <c r="C13" s="732"/>
      <c r="D13" s="732"/>
      <c r="E13" s="732"/>
      <c r="F13" s="732"/>
      <c r="G13" s="732"/>
      <c r="H13" s="733"/>
    </row>
    <row r="14" spans="1:8" ht="9.75" customHeight="1">
      <c r="A14" s="642" t="s">
        <v>1292</v>
      </c>
      <c r="B14" s="643"/>
      <c r="C14" s="196" t="s">
        <v>1284</v>
      </c>
      <c r="D14" s="185" t="s">
        <v>1286</v>
      </c>
      <c r="E14" s="196" t="s">
        <v>1293</v>
      </c>
      <c r="F14" s="642" t="s">
        <v>1294</v>
      </c>
      <c r="G14" s="643"/>
      <c r="H14" s="6"/>
    </row>
    <row r="15" spans="1:8" ht="9.75" customHeight="1">
      <c r="A15" s="737" t="s">
        <v>2850</v>
      </c>
      <c r="B15" s="738"/>
      <c r="C15" s="190" t="s">
        <v>1296</v>
      </c>
      <c r="D15" s="190" t="s">
        <v>1861</v>
      </c>
      <c r="E15" s="194">
        <v>120</v>
      </c>
      <c r="F15" s="628">
        <v>480</v>
      </c>
      <c r="G15" s="629"/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1917</v>
      </c>
    </row>
    <row r="17" spans="1:9" ht="9.75" customHeight="1">
      <c r="A17" s="731" t="s">
        <v>1299</v>
      </c>
      <c r="B17" s="732"/>
      <c r="C17" s="732"/>
      <c r="D17" s="732"/>
      <c r="E17" s="732"/>
      <c r="F17" s="732"/>
      <c r="G17" s="732"/>
      <c r="H17" s="733"/>
    </row>
    <row r="18" spans="1:9" ht="9.75" customHeight="1">
      <c r="A18" s="633" t="s">
        <v>1270</v>
      </c>
      <c r="B18" s="634"/>
      <c r="C18" s="635"/>
      <c r="D18" s="196" t="s">
        <v>1284</v>
      </c>
      <c r="E18" s="190" t="s">
        <v>1285</v>
      </c>
      <c r="F18" s="188" t="s">
        <v>1286</v>
      </c>
      <c r="G18" s="188" t="s">
        <v>1274</v>
      </c>
      <c r="H18" s="6"/>
    </row>
    <row r="19" spans="1:9" ht="9.1999999999999993" customHeight="1">
      <c r="A19" s="642" t="s">
        <v>1539</v>
      </c>
      <c r="B19" s="644"/>
      <c r="C19" s="643"/>
      <c r="D19" s="189" t="s">
        <v>1422</v>
      </c>
      <c r="E19" s="190" t="s">
        <v>3133</v>
      </c>
      <c r="F19" s="226" t="s">
        <v>3029</v>
      </c>
      <c r="G19" s="190" t="s">
        <v>3030</v>
      </c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3034</v>
      </c>
    </row>
    <row r="21" spans="1:9" ht="9.75" customHeight="1">
      <c r="A21" s="471"/>
      <c r="B21" s="431"/>
      <c r="C21" s="431"/>
      <c r="D21" s="431"/>
      <c r="E21" s="431"/>
      <c r="F21" s="431"/>
      <c r="G21" s="431"/>
      <c r="H21" s="472"/>
    </row>
    <row r="22" spans="1:9" ht="10.35" customHeight="1">
      <c r="A22" s="722" t="s">
        <v>1303</v>
      </c>
      <c r="B22" s="723"/>
      <c r="C22" s="723"/>
      <c r="D22" s="723"/>
      <c r="E22" s="723"/>
      <c r="F22" s="723"/>
      <c r="G22" s="724"/>
      <c r="H22" s="195" t="s">
        <v>3134</v>
      </c>
    </row>
    <row r="23" spans="1:9" ht="8.25" customHeight="1">
      <c r="A23" s="625" t="s">
        <v>1305</v>
      </c>
      <c r="B23" s="625"/>
      <c r="C23" s="625"/>
      <c r="D23" s="625"/>
      <c r="E23" s="625"/>
      <c r="F23" s="625"/>
      <c r="G23" s="625"/>
      <c r="H23" s="625"/>
      <c r="I23" s="625"/>
    </row>
    <row r="24" spans="1:9" ht="0.95" customHeight="1"/>
    <row r="25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sqref="A1:G1"/>
    </sheetView>
  </sheetViews>
  <sheetFormatPr baseColWidth="10" defaultColWidth="8.83203125" defaultRowHeight="12.75"/>
  <cols>
    <col min="1" max="1" width="10.33203125" customWidth="1"/>
    <col min="2" max="2" width="31.33203125" customWidth="1"/>
    <col min="3" max="4" width="10.33203125" customWidth="1"/>
    <col min="5" max="5" width="11.33203125" customWidth="1"/>
    <col min="6" max="6" width="10" customWidth="1"/>
    <col min="7" max="7" width="11.1640625" customWidth="1"/>
    <col min="8" max="8" width="11.6640625" customWidth="1"/>
    <col min="9" max="9" width="9.83203125" customWidth="1"/>
  </cols>
  <sheetData>
    <row r="1" spans="1:8" ht="51" customHeight="1">
      <c r="A1" s="754" t="s">
        <v>2415</v>
      </c>
      <c r="B1" s="755"/>
      <c r="C1" s="755"/>
      <c r="D1" s="756"/>
      <c r="E1" s="728" t="s">
        <v>1263</v>
      </c>
      <c r="F1" s="729"/>
      <c r="G1" s="729"/>
      <c r="H1" s="730"/>
    </row>
    <row r="2" spans="1:8" ht="10.35" customHeight="1">
      <c r="A2" s="391"/>
      <c r="B2" s="392"/>
      <c r="C2" s="392"/>
      <c r="D2" s="392"/>
      <c r="E2" s="392"/>
      <c r="F2" s="392"/>
      <c r="G2" s="392"/>
      <c r="H2" s="393"/>
    </row>
    <row r="3" spans="1:8" ht="18.75" customHeight="1">
      <c r="A3" s="217" t="s">
        <v>1264</v>
      </c>
      <c r="B3" s="648" t="s">
        <v>3135</v>
      </c>
      <c r="C3" s="649"/>
      <c r="D3" s="649"/>
      <c r="E3" s="649"/>
      <c r="F3" s="650"/>
      <c r="G3" s="651" t="s">
        <v>1266</v>
      </c>
      <c r="H3" s="652"/>
    </row>
    <row r="4" spans="1:8" ht="10.35" customHeight="1">
      <c r="A4" s="227">
        <v>13.16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3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35" customHeight="1">
      <c r="A6" s="633" t="s">
        <v>1270</v>
      </c>
      <c r="B6" s="634"/>
      <c r="C6" s="635"/>
      <c r="D6" s="189" t="s">
        <v>1388</v>
      </c>
      <c r="E6" s="188" t="s">
        <v>1272</v>
      </c>
      <c r="F6" s="185" t="s">
        <v>1273</v>
      </c>
      <c r="G6" s="188" t="s">
        <v>1274</v>
      </c>
      <c r="H6" s="6"/>
    </row>
    <row r="7" spans="1:8" ht="10.35" customHeight="1">
      <c r="A7" s="642" t="s">
        <v>1275</v>
      </c>
      <c r="B7" s="644"/>
      <c r="C7" s="643"/>
      <c r="D7" s="6"/>
      <c r="E7" s="194">
        <v>720</v>
      </c>
      <c r="F7" s="189" t="s">
        <v>1276</v>
      </c>
      <c r="G7" s="194">
        <v>36</v>
      </c>
      <c r="H7" s="6"/>
    </row>
    <row r="8" spans="1:8" ht="10.3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1924</v>
      </c>
    </row>
    <row r="9" spans="1:8" ht="10.35" customHeight="1">
      <c r="A9" s="952" t="s">
        <v>1283</v>
      </c>
      <c r="B9" s="953"/>
      <c r="C9" s="953"/>
      <c r="D9" s="953"/>
      <c r="E9" s="953"/>
      <c r="F9" s="953"/>
      <c r="G9" s="953"/>
      <c r="H9" s="954"/>
    </row>
    <row r="10" spans="1:8" ht="10.35" customHeight="1">
      <c r="A10" s="633" t="s">
        <v>1270</v>
      </c>
      <c r="B10" s="634"/>
      <c r="C10" s="635"/>
      <c r="D10" s="196" t="s">
        <v>1284</v>
      </c>
      <c r="E10" s="190" t="s">
        <v>1285</v>
      </c>
      <c r="F10" s="188" t="s">
        <v>1286</v>
      </c>
      <c r="G10" s="188" t="s">
        <v>1274</v>
      </c>
      <c r="H10" s="6"/>
    </row>
    <row r="11" spans="1:8" ht="10.35" customHeight="1">
      <c r="A11" s="711" t="s">
        <v>3136</v>
      </c>
      <c r="B11" s="712"/>
      <c r="C11" s="713"/>
      <c r="D11" s="189" t="s">
        <v>1675</v>
      </c>
      <c r="E11" s="194">
        <v>16.059000000000001</v>
      </c>
      <c r="F11" s="191">
        <v>6</v>
      </c>
      <c r="G11" s="190" t="s">
        <v>3137</v>
      </c>
      <c r="H11" s="6"/>
    </row>
    <row r="12" spans="1:8" ht="10.35" customHeight="1">
      <c r="A12" s="711" t="s">
        <v>3138</v>
      </c>
      <c r="B12" s="712"/>
      <c r="C12" s="713"/>
      <c r="D12" s="189" t="s">
        <v>1653</v>
      </c>
      <c r="E12" s="194">
        <v>448.8</v>
      </c>
      <c r="F12" s="191">
        <v>2</v>
      </c>
      <c r="G12" s="190" t="s">
        <v>3139</v>
      </c>
      <c r="H12" s="6"/>
    </row>
    <row r="13" spans="1:8" ht="10.35" customHeight="1">
      <c r="A13" s="711" t="s">
        <v>3140</v>
      </c>
      <c r="B13" s="712"/>
      <c r="C13" s="713"/>
      <c r="D13" s="189" t="s">
        <v>1653</v>
      </c>
      <c r="E13" s="194">
        <v>5.4630000000000001</v>
      </c>
      <c r="F13" s="191">
        <v>8</v>
      </c>
      <c r="G13" s="190" t="s">
        <v>3141</v>
      </c>
      <c r="H13" s="6"/>
    </row>
    <row r="14" spans="1:8" ht="10.35" customHeight="1">
      <c r="A14" s="711" t="s">
        <v>3142</v>
      </c>
      <c r="B14" s="712"/>
      <c r="C14" s="713"/>
      <c r="D14" s="189" t="s">
        <v>1653</v>
      </c>
      <c r="E14" s="194">
        <v>10.936999999999999</v>
      </c>
      <c r="F14" s="191">
        <v>4</v>
      </c>
      <c r="G14" s="190" t="s">
        <v>3143</v>
      </c>
      <c r="H14" s="6"/>
    </row>
    <row r="15" spans="1:8" ht="10.35" customHeight="1">
      <c r="A15" s="711" t="s">
        <v>3144</v>
      </c>
      <c r="B15" s="712"/>
      <c r="C15" s="713"/>
      <c r="D15" s="189" t="s">
        <v>1653</v>
      </c>
      <c r="E15" s="194">
        <v>491.81</v>
      </c>
      <c r="F15" s="191">
        <v>1</v>
      </c>
      <c r="G15" s="190" t="s">
        <v>3145</v>
      </c>
      <c r="H15" s="6"/>
    </row>
    <row r="16" spans="1:8" ht="10.3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3146</v>
      </c>
    </row>
    <row r="17" spans="1:9" ht="10.35" customHeight="1">
      <c r="A17" s="731" t="s">
        <v>1291</v>
      </c>
      <c r="B17" s="732"/>
      <c r="C17" s="732"/>
      <c r="D17" s="732"/>
      <c r="E17" s="732"/>
      <c r="F17" s="732"/>
      <c r="G17" s="732"/>
      <c r="H17" s="733"/>
    </row>
    <row r="18" spans="1:9" ht="10.35" customHeight="1">
      <c r="A18" s="642" t="s">
        <v>1292</v>
      </c>
      <c r="B18" s="643"/>
      <c r="C18" s="196" t="s">
        <v>1284</v>
      </c>
      <c r="D18" s="185" t="s">
        <v>1286</v>
      </c>
      <c r="E18" s="196" t="s">
        <v>1293</v>
      </c>
      <c r="F18" s="642" t="s">
        <v>1294</v>
      </c>
      <c r="G18" s="643"/>
      <c r="H18" s="6"/>
    </row>
    <row r="19" spans="1:9" ht="10.35" customHeight="1">
      <c r="A19" s="626" t="s">
        <v>2891</v>
      </c>
      <c r="B19" s="627"/>
      <c r="C19" s="190" t="s">
        <v>1296</v>
      </c>
      <c r="D19" s="190" t="s">
        <v>1877</v>
      </c>
      <c r="E19" s="194">
        <v>120</v>
      </c>
      <c r="F19" s="628">
        <v>720</v>
      </c>
      <c r="G19" s="629"/>
      <c r="H19" s="6"/>
    </row>
    <row r="20" spans="1:9" ht="10.3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1926</v>
      </c>
    </row>
    <row r="21" spans="1:9" ht="10.35" customHeight="1">
      <c r="A21" s="731" t="s">
        <v>1299</v>
      </c>
      <c r="B21" s="732"/>
      <c r="C21" s="732"/>
      <c r="D21" s="732"/>
      <c r="E21" s="732"/>
      <c r="F21" s="732"/>
      <c r="G21" s="732"/>
      <c r="H21" s="733"/>
    </row>
    <row r="22" spans="1:9" ht="10.35" customHeight="1">
      <c r="A22" s="633" t="s">
        <v>1270</v>
      </c>
      <c r="B22" s="634"/>
      <c r="C22" s="635"/>
      <c r="D22" s="196" t="s">
        <v>1284</v>
      </c>
      <c r="E22" s="190" t="s">
        <v>1285</v>
      </c>
      <c r="F22" s="188" t="s">
        <v>1286</v>
      </c>
      <c r="G22" s="188" t="s">
        <v>1274</v>
      </c>
      <c r="H22" s="6"/>
    </row>
    <row r="23" spans="1:9" ht="10.35" customHeight="1">
      <c r="A23" s="642" t="s">
        <v>1421</v>
      </c>
      <c r="B23" s="644"/>
      <c r="C23" s="643"/>
      <c r="D23" s="189" t="s">
        <v>1422</v>
      </c>
      <c r="E23" s="190" t="s">
        <v>3147</v>
      </c>
      <c r="F23" s="190" t="s">
        <v>3148</v>
      </c>
      <c r="G23" s="190" t="s">
        <v>3149</v>
      </c>
      <c r="H23" s="6"/>
    </row>
    <row r="24" spans="1:9" ht="9.75" customHeight="1">
      <c r="A24" s="642" t="s">
        <v>1539</v>
      </c>
      <c r="B24" s="644"/>
      <c r="C24" s="643"/>
      <c r="D24" s="189" t="s">
        <v>1422</v>
      </c>
      <c r="E24" s="190" t="s">
        <v>1959</v>
      </c>
      <c r="F24" s="190" t="s">
        <v>2894</v>
      </c>
      <c r="G24" s="190" t="s">
        <v>2895</v>
      </c>
      <c r="H24" s="6"/>
    </row>
    <row r="25" spans="1:9" ht="10.35" customHeight="1">
      <c r="A25" s="719" t="s">
        <v>1281</v>
      </c>
      <c r="B25" s="720"/>
      <c r="C25" s="720"/>
      <c r="D25" s="720"/>
      <c r="E25" s="720"/>
      <c r="F25" s="720"/>
      <c r="G25" s="721"/>
      <c r="H25" s="195" t="s">
        <v>3150</v>
      </c>
    </row>
    <row r="26" spans="1:9" ht="10.35" customHeight="1">
      <c r="A26" s="471"/>
      <c r="B26" s="431"/>
      <c r="C26" s="431"/>
      <c r="D26" s="431"/>
      <c r="E26" s="431"/>
      <c r="F26" s="431"/>
      <c r="G26" s="431"/>
      <c r="H26" s="472"/>
    </row>
    <row r="27" spans="1:9" ht="10.7" customHeight="1">
      <c r="A27" s="722" t="s">
        <v>1303</v>
      </c>
      <c r="B27" s="723"/>
      <c r="C27" s="723"/>
      <c r="D27" s="723"/>
      <c r="E27" s="723"/>
      <c r="F27" s="723"/>
      <c r="G27" s="724"/>
      <c r="H27" s="195" t="s">
        <v>3151</v>
      </c>
    </row>
    <row r="28" spans="1:9" ht="8.25" customHeight="1">
      <c r="A28" s="625" t="s">
        <v>1305</v>
      </c>
      <c r="B28" s="625"/>
      <c r="C28" s="625"/>
      <c r="D28" s="625"/>
      <c r="E28" s="625"/>
      <c r="F28" s="625"/>
      <c r="G28" s="625"/>
      <c r="H28" s="625"/>
      <c r="I28" s="625"/>
    </row>
    <row r="29" spans="1:9" ht="0.95" customHeight="1"/>
    <row r="30" spans="1:9" ht="32.1" customHeight="1"/>
  </sheetData>
  <mergeCells count="33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H26"/>
    <mergeCell ref="A27:G27"/>
    <mergeCell ref="A28:I28"/>
    <mergeCell ref="A21:H21"/>
    <mergeCell ref="A22:C22"/>
    <mergeCell ref="A23:C23"/>
    <mergeCell ref="A24:C24"/>
    <mergeCell ref="A25:G25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8.6640625" customWidth="1"/>
    <col min="8" max="8" width="9.83203125" customWidth="1"/>
    <col min="9" max="9" width="19.83203125" customWidth="1"/>
  </cols>
  <sheetData>
    <row r="1" spans="1:8" ht="48" customHeight="1">
      <c r="A1" s="931" t="s">
        <v>1971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3152</v>
      </c>
      <c r="C3" s="749"/>
      <c r="D3" s="749"/>
      <c r="E3" s="749"/>
      <c r="F3" s="750"/>
      <c r="G3" s="904" t="s">
        <v>874</v>
      </c>
      <c r="H3" s="905"/>
    </row>
    <row r="4" spans="1:8" ht="9.6" customHeight="1">
      <c r="A4" s="233">
        <v>14.2</v>
      </c>
      <c r="B4" s="748" t="s">
        <v>1886</v>
      </c>
      <c r="C4" s="749"/>
      <c r="D4" s="749"/>
      <c r="E4" s="749"/>
      <c r="F4" s="750"/>
      <c r="G4" s="528" t="s">
        <v>894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10.564</v>
      </c>
      <c r="F7" s="235" t="s">
        <v>1986</v>
      </c>
      <c r="G7" s="277">
        <v>528</v>
      </c>
      <c r="H7" s="6"/>
    </row>
    <row r="8" spans="1:8" ht="9.6" customHeight="1">
      <c r="A8" s="922" t="s">
        <v>1987</v>
      </c>
      <c r="B8" s="923"/>
      <c r="C8" s="923"/>
      <c r="D8" s="923"/>
      <c r="E8" s="923"/>
      <c r="F8" s="923"/>
      <c r="G8" s="924"/>
      <c r="H8" s="240" t="s">
        <v>3153</v>
      </c>
    </row>
    <row r="9" spans="1:8" ht="9.6" customHeight="1">
      <c r="A9" s="925" t="s">
        <v>1989</v>
      </c>
      <c r="B9" s="926"/>
      <c r="C9" s="926"/>
      <c r="D9" s="926"/>
      <c r="E9" s="926"/>
      <c r="F9" s="926"/>
      <c r="G9" s="926"/>
      <c r="H9" s="927"/>
    </row>
    <row r="10" spans="1:8" ht="9.6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9.6" customHeight="1">
      <c r="A11" s="994" t="s">
        <v>3154</v>
      </c>
      <c r="B11" s="995"/>
      <c r="C11" s="996"/>
      <c r="D11" s="235" t="s">
        <v>2565</v>
      </c>
      <c r="E11" s="238">
        <v>37.76</v>
      </c>
      <c r="F11" s="278">
        <v>1000</v>
      </c>
      <c r="G11" s="242" t="s">
        <v>3155</v>
      </c>
      <c r="H11" s="6"/>
    </row>
    <row r="12" spans="1:8" ht="9.6" customHeight="1">
      <c r="A12" s="922" t="s">
        <v>1987</v>
      </c>
      <c r="B12" s="923"/>
      <c r="C12" s="923"/>
      <c r="D12" s="923"/>
      <c r="E12" s="923"/>
      <c r="F12" s="923"/>
      <c r="G12" s="924"/>
      <c r="H12" s="240" t="s">
        <v>3156</v>
      </c>
    </row>
    <row r="13" spans="1:8" ht="9.6" customHeight="1">
      <c r="A13" s="782" t="s">
        <v>1997</v>
      </c>
      <c r="B13" s="783"/>
      <c r="C13" s="783"/>
      <c r="D13" s="783"/>
      <c r="E13" s="783"/>
      <c r="F13" s="783"/>
      <c r="G13" s="783"/>
      <c r="H13" s="784"/>
    </row>
    <row r="14" spans="1:8" ht="9.6" customHeight="1">
      <c r="A14" s="788" t="s">
        <v>1998</v>
      </c>
      <c r="B14" s="790"/>
      <c r="C14" s="243" t="s">
        <v>1990</v>
      </c>
      <c r="D14" s="236" t="s">
        <v>1992</v>
      </c>
      <c r="E14" s="235" t="s">
        <v>1999</v>
      </c>
      <c r="F14" s="788" t="s">
        <v>2000</v>
      </c>
      <c r="G14" s="790"/>
      <c r="H14" s="6"/>
    </row>
    <row r="15" spans="1:8" ht="9.6" customHeight="1">
      <c r="A15" s="737" t="s">
        <v>2486</v>
      </c>
      <c r="B15" s="738"/>
      <c r="C15" s="242" t="s">
        <v>2002</v>
      </c>
      <c r="D15" s="242" t="s">
        <v>3157</v>
      </c>
      <c r="E15" s="238">
        <v>17.606999999999999</v>
      </c>
      <c r="F15" s="796">
        <v>10.564</v>
      </c>
      <c r="G15" s="797"/>
      <c r="H15" s="6"/>
    </row>
    <row r="16" spans="1:8" ht="9.6" customHeight="1">
      <c r="A16" s="922" t="s">
        <v>1987</v>
      </c>
      <c r="B16" s="923"/>
      <c r="C16" s="923"/>
      <c r="D16" s="923"/>
      <c r="E16" s="923"/>
      <c r="F16" s="923"/>
      <c r="G16" s="924"/>
      <c r="H16" s="240" t="s">
        <v>3158</v>
      </c>
    </row>
    <row r="17" spans="1:9" ht="9.6" customHeight="1">
      <c r="A17" s="782" t="s">
        <v>2005</v>
      </c>
      <c r="B17" s="783"/>
      <c r="C17" s="783"/>
      <c r="D17" s="783"/>
      <c r="E17" s="783"/>
      <c r="F17" s="783"/>
      <c r="G17" s="783"/>
      <c r="H17" s="784"/>
    </row>
    <row r="18" spans="1:9" ht="9.6" customHeight="1">
      <c r="A18" s="785" t="s">
        <v>1979</v>
      </c>
      <c r="B18" s="786"/>
      <c r="C18" s="787"/>
      <c r="D18" s="243" t="s">
        <v>1990</v>
      </c>
      <c r="E18" s="235" t="s">
        <v>1991</v>
      </c>
      <c r="F18" s="237" t="s">
        <v>1992</v>
      </c>
      <c r="G18" s="242" t="s">
        <v>1983</v>
      </c>
      <c r="H18" s="6"/>
    </row>
    <row r="19" spans="1:9" ht="9.6" customHeight="1">
      <c r="A19" s="788" t="s">
        <v>2489</v>
      </c>
      <c r="B19" s="789"/>
      <c r="C19" s="790"/>
      <c r="D19" s="235" t="s">
        <v>2007</v>
      </c>
      <c r="E19" s="235" t="s">
        <v>2490</v>
      </c>
      <c r="F19" s="242" t="s">
        <v>3159</v>
      </c>
      <c r="G19" s="242" t="s">
        <v>3160</v>
      </c>
      <c r="H19" s="6"/>
    </row>
    <row r="20" spans="1:9" ht="9.6" customHeight="1">
      <c r="A20" s="922" t="s">
        <v>1987</v>
      </c>
      <c r="B20" s="923"/>
      <c r="C20" s="923"/>
      <c r="D20" s="923"/>
      <c r="E20" s="923"/>
      <c r="F20" s="923"/>
      <c r="G20" s="924"/>
      <c r="H20" s="240" t="s">
        <v>3161</v>
      </c>
    </row>
    <row r="21" spans="1:9" ht="9.6" customHeight="1">
      <c r="A21" s="471"/>
      <c r="B21" s="431"/>
      <c r="C21" s="431"/>
      <c r="D21" s="431"/>
      <c r="E21" s="431"/>
      <c r="F21" s="431"/>
      <c r="G21" s="431"/>
      <c r="H21" s="472"/>
    </row>
    <row r="22" spans="1:9" ht="9.9499999999999993" customHeight="1">
      <c r="A22" s="919" t="s">
        <v>2494</v>
      </c>
      <c r="B22" s="920"/>
      <c r="C22" s="920"/>
      <c r="D22" s="920"/>
      <c r="E22" s="920"/>
      <c r="F22" s="920"/>
      <c r="G22" s="921"/>
      <c r="H22" s="240" t="s">
        <v>3162</v>
      </c>
    </row>
    <row r="23" spans="1:9" ht="8.25" customHeight="1">
      <c r="A23" s="778" t="s">
        <v>2014</v>
      </c>
      <c r="B23" s="778"/>
      <c r="C23" s="778"/>
      <c r="D23" s="778"/>
      <c r="E23" s="778"/>
      <c r="F23" s="778"/>
      <c r="G23" s="778"/>
      <c r="H23" s="778"/>
      <c r="I23" s="778"/>
    </row>
    <row r="24" spans="1:9" ht="0.95" customHeight="1"/>
    <row r="25" spans="1:9" ht="30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8.6640625" customWidth="1"/>
    <col min="8" max="8" width="9.83203125" customWidth="1"/>
    <col min="9" max="9" width="19.83203125" customWidth="1"/>
  </cols>
  <sheetData>
    <row r="1" spans="1:8" ht="48" customHeight="1">
      <c r="A1" s="931" t="s">
        <v>1971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3163</v>
      </c>
      <c r="C3" s="749"/>
      <c r="D3" s="749"/>
      <c r="E3" s="749"/>
      <c r="F3" s="750"/>
      <c r="G3" s="904" t="s">
        <v>874</v>
      </c>
      <c r="H3" s="905"/>
    </row>
    <row r="4" spans="1:8" ht="9.6" customHeight="1">
      <c r="A4" s="233">
        <v>14.3</v>
      </c>
      <c r="B4" s="748" t="s">
        <v>1886</v>
      </c>
      <c r="C4" s="749"/>
      <c r="D4" s="749"/>
      <c r="E4" s="749"/>
      <c r="F4" s="750"/>
      <c r="G4" s="528" t="s">
        <v>2475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4.4020000000000001</v>
      </c>
      <c r="F7" s="235" t="s">
        <v>1986</v>
      </c>
      <c r="G7" s="277">
        <v>220</v>
      </c>
      <c r="H7" s="6"/>
    </row>
    <row r="8" spans="1:8" ht="9.6" customHeight="1">
      <c r="A8" s="922" t="s">
        <v>1987</v>
      </c>
      <c r="B8" s="923"/>
      <c r="C8" s="923"/>
      <c r="D8" s="923"/>
      <c r="E8" s="923"/>
      <c r="F8" s="923"/>
      <c r="G8" s="924"/>
      <c r="H8" s="240" t="s">
        <v>3164</v>
      </c>
    </row>
    <row r="9" spans="1:8" ht="9.6" customHeight="1">
      <c r="A9" s="925" t="s">
        <v>1989</v>
      </c>
      <c r="B9" s="926"/>
      <c r="C9" s="926"/>
      <c r="D9" s="926"/>
      <c r="E9" s="926"/>
      <c r="F9" s="926"/>
      <c r="G9" s="926"/>
      <c r="H9" s="927"/>
    </row>
    <row r="10" spans="1:8" ht="9.6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9.6" customHeight="1">
      <c r="A11" s="788" t="s">
        <v>3165</v>
      </c>
      <c r="B11" s="789"/>
      <c r="C11" s="790"/>
      <c r="D11" s="235" t="s">
        <v>2480</v>
      </c>
      <c r="E11" s="238">
        <v>9.0399999999999991</v>
      </c>
      <c r="F11" s="278">
        <v>1000</v>
      </c>
      <c r="G11" s="242" t="s">
        <v>3166</v>
      </c>
      <c r="H11" s="6"/>
    </row>
    <row r="12" spans="1:8" ht="9.6" customHeight="1">
      <c r="A12" s="922" t="s">
        <v>1987</v>
      </c>
      <c r="B12" s="923"/>
      <c r="C12" s="923"/>
      <c r="D12" s="923"/>
      <c r="E12" s="923"/>
      <c r="F12" s="923"/>
      <c r="G12" s="924"/>
      <c r="H12" s="240" t="s">
        <v>3167</v>
      </c>
    </row>
    <row r="13" spans="1:8" ht="9.6" customHeight="1">
      <c r="A13" s="782" t="s">
        <v>1997</v>
      </c>
      <c r="B13" s="783"/>
      <c r="C13" s="783"/>
      <c r="D13" s="783"/>
      <c r="E13" s="783"/>
      <c r="F13" s="783"/>
      <c r="G13" s="783"/>
      <c r="H13" s="784"/>
    </row>
    <row r="14" spans="1:8" ht="9.6" customHeight="1">
      <c r="A14" s="788" t="s">
        <v>1998</v>
      </c>
      <c r="B14" s="790"/>
      <c r="C14" s="243" t="s">
        <v>1990</v>
      </c>
      <c r="D14" s="236" t="s">
        <v>1992</v>
      </c>
      <c r="E14" s="235" t="s">
        <v>1999</v>
      </c>
      <c r="F14" s="788" t="s">
        <v>2000</v>
      </c>
      <c r="G14" s="790"/>
      <c r="H14" s="6"/>
    </row>
    <row r="15" spans="1:8" ht="9.6" customHeight="1">
      <c r="A15" s="737" t="s">
        <v>2486</v>
      </c>
      <c r="B15" s="738"/>
      <c r="C15" s="242" t="s">
        <v>2002</v>
      </c>
      <c r="D15" s="242" t="s">
        <v>3168</v>
      </c>
      <c r="E15" s="238">
        <v>17.606999999999999</v>
      </c>
      <c r="F15" s="796">
        <v>4.4020000000000001</v>
      </c>
      <c r="G15" s="797"/>
      <c r="H15" s="6"/>
    </row>
    <row r="16" spans="1:8" ht="9.6" customHeight="1">
      <c r="A16" s="922" t="s">
        <v>1987</v>
      </c>
      <c r="B16" s="923"/>
      <c r="C16" s="923"/>
      <c r="D16" s="923"/>
      <c r="E16" s="923"/>
      <c r="F16" s="923"/>
      <c r="G16" s="924"/>
      <c r="H16" s="240" t="s">
        <v>3169</v>
      </c>
    </row>
    <row r="17" spans="1:9" ht="9.6" customHeight="1">
      <c r="A17" s="782" t="s">
        <v>2005</v>
      </c>
      <c r="B17" s="783"/>
      <c r="C17" s="783"/>
      <c r="D17" s="783"/>
      <c r="E17" s="783"/>
      <c r="F17" s="783"/>
      <c r="G17" s="783"/>
      <c r="H17" s="784"/>
    </row>
    <row r="18" spans="1:9" ht="9.6" customHeight="1">
      <c r="A18" s="785" t="s">
        <v>1979</v>
      </c>
      <c r="B18" s="786"/>
      <c r="C18" s="787"/>
      <c r="D18" s="243" t="s">
        <v>1990</v>
      </c>
      <c r="E18" s="235" t="s">
        <v>1991</v>
      </c>
      <c r="F18" s="237" t="s">
        <v>1992</v>
      </c>
      <c r="G18" s="242" t="s">
        <v>1983</v>
      </c>
      <c r="H18" s="6"/>
    </row>
    <row r="19" spans="1:9" ht="9.6" customHeight="1">
      <c r="A19" s="788" t="s">
        <v>2489</v>
      </c>
      <c r="B19" s="789"/>
      <c r="C19" s="790"/>
      <c r="D19" s="235" t="s">
        <v>2007</v>
      </c>
      <c r="E19" s="235" t="s">
        <v>2490</v>
      </c>
      <c r="F19" s="242" t="s">
        <v>2557</v>
      </c>
      <c r="G19" s="242" t="s">
        <v>3170</v>
      </c>
      <c r="H19" s="6"/>
    </row>
    <row r="20" spans="1:9" ht="9.6" customHeight="1">
      <c r="A20" s="922" t="s">
        <v>1987</v>
      </c>
      <c r="B20" s="923"/>
      <c r="C20" s="923"/>
      <c r="D20" s="923"/>
      <c r="E20" s="923"/>
      <c r="F20" s="923"/>
      <c r="G20" s="924"/>
      <c r="H20" s="240" t="s">
        <v>3171</v>
      </c>
    </row>
    <row r="21" spans="1:9" ht="9.6" customHeight="1">
      <c r="A21" s="471"/>
      <c r="B21" s="431"/>
      <c r="C21" s="431"/>
      <c r="D21" s="431"/>
      <c r="E21" s="431"/>
      <c r="F21" s="431"/>
      <c r="G21" s="431"/>
      <c r="H21" s="472"/>
    </row>
    <row r="22" spans="1:9" ht="9.9499999999999993" customHeight="1">
      <c r="A22" s="919" t="s">
        <v>2494</v>
      </c>
      <c r="B22" s="920"/>
      <c r="C22" s="920"/>
      <c r="D22" s="920"/>
      <c r="E22" s="920"/>
      <c r="F22" s="920"/>
      <c r="G22" s="921"/>
      <c r="H22" s="240" t="s">
        <v>3172</v>
      </c>
    </row>
    <row r="23" spans="1:9" ht="8.25" customHeight="1">
      <c r="A23" s="778" t="s">
        <v>2014</v>
      </c>
      <c r="B23" s="778"/>
      <c r="C23" s="778"/>
      <c r="D23" s="778"/>
      <c r="E23" s="778"/>
      <c r="F23" s="778"/>
      <c r="G23" s="778"/>
      <c r="H23" s="778"/>
      <c r="I23" s="778"/>
    </row>
    <row r="24" spans="1:9" ht="0.95" customHeight="1"/>
    <row r="25" spans="1:9" ht="30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8.6640625" customWidth="1"/>
    <col min="8" max="8" width="11.33203125" customWidth="1"/>
    <col min="9" max="9" width="16.66406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.600000000000001" customHeight="1">
      <c r="A3" s="217" t="s">
        <v>1264</v>
      </c>
      <c r="B3" s="748" t="s">
        <v>3173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14.4</v>
      </c>
      <c r="B4" s="748" t="s">
        <v>1886</v>
      </c>
      <c r="C4" s="749"/>
      <c r="D4" s="749"/>
      <c r="E4" s="749"/>
      <c r="F4" s="750"/>
      <c r="G4" s="528" t="s">
        <v>2475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2715</v>
      </c>
      <c r="B7" s="644"/>
      <c r="C7" s="643"/>
      <c r="D7" s="189" t="s">
        <v>2716</v>
      </c>
      <c r="E7" s="192">
        <v>96</v>
      </c>
      <c r="F7" s="189" t="s">
        <v>1545</v>
      </c>
      <c r="G7" s="194">
        <v>3</v>
      </c>
      <c r="H7" s="6"/>
    </row>
    <row r="8" spans="1:8" ht="9.75" customHeight="1">
      <c r="A8" s="642" t="s">
        <v>1389</v>
      </c>
      <c r="B8" s="644"/>
      <c r="C8" s="643"/>
      <c r="D8" s="188" t="s">
        <v>1390</v>
      </c>
      <c r="E8" s="192">
        <v>4.4020000000000001</v>
      </c>
      <c r="F8" s="189" t="s">
        <v>1276</v>
      </c>
      <c r="G8" s="193">
        <v>220</v>
      </c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3174</v>
      </c>
    </row>
    <row r="10" spans="1:8" ht="9.75" customHeight="1">
      <c r="A10" s="934" t="s">
        <v>1283</v>
      </c>
      <c r="B10" s="935"/>
      <c r="C10" s="935"/>
      <c r="D10" s="935"/>
      <c r="E10" s="935"/>
      <c r="F10" s="935"/>
      <c r="G10" s="935"/>
      <c r="H10" s="936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711" t="s">
        <v>1274</v>
      </c>
      <c r="H11" s="713"/>
    </row>
    <row r="12" spans="1:8" ht="9.75" customHeight="1">
      <c r="A12" s="642" t="s">
        <v>2718</v>
      </c>
      <c r="B12" s="644"/>
      <c r="C12" s="643"/>
      <c r="D12" s="189" t="s">
        <v>1653</v>
      </c>
      <c r="E12" s="192">
        <v>53.95</v>
      </c>
      <c r="F12" s="190" t="s">
        <v>1280</v>
      </c>
      <c r="G12" s="194">
        <v>1.2410000000000001</v>
      </c>
      <c r="H12" s="6"/>
    </row>
    <row r="13" spans="1:8" ht="9.75" customHeight="1">
      <c r="A13" s="642" t="s">
        <v>2720</v>
      </c>
      <c r="B13" s="644"/>
      <c r="C13" s="643"/>
      <c r="D13" s="189" t="s">
        <v>1586</v>
      </c>
      <c r="E13" s="192">
        <v>10.9</v>
      </c>
      <c r="F13" s="190" t="s">
        <v>3175</v>
      </c>
      <c r="G13" s="193">
        <v>174</v>
      </c>
      <c r="H13" s="6"/>
    </row>
    <row r="14" spans="1:8" ht="9.75" customHeight="1">
      <c r="A14" s="642" t="s">
        <v>2722</v>
      </c>
      <c r="B14" s="644"/>
      <c r="C14" s="643"/>
      <c r="D14" s="189" t="s">
        <v>1653</v>
      </c>
      <c r="E14" s="192">
        <v>369.34500000000003</v>
      </c>
      <c r="F14" s="190" t="s">
        <v>3175</v>
      </c>
      <c r="G14" s="194">
        <v>4.8010000000000002</v>
      </c>
      <c r="H14" s="6"/>
    </row>
    <row r="15" spans="1:8" ht="9.75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3176</v>
      </c>
    </row>
    <row r="16" spans="1:8" ht="9.75" customHeight="1">
      <c r="A16" s="731" t="s">
        <v>1291</v>
      </c>
      <c r="B16" s="732"/>
      <c r="C16" s="732"/>
      <c r="D16" s="732"/>
      <c r="E16" s="732"/>
      <c r="F16" s="732"/>
      <c r="G16" s="732"/>
      <c r="H16" s="733"/>
    </row>
    <row r="17" spans="1:9" ht="9.75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9.75" customHeight="1">
      <c r="A18" s="737" t="s">
        <v>2486</v>
      </c>
      <c r="B18" s="738"/>
      <c r="C18" s="190" t="s">
        <v>1296</v>
      </c>
      <c r="D18" s="190" t="s">
        <v>1297</v>
      </c>
      <c r="E18" s="192">
        <v>17.606999999999999</v>
      </c>
      <c r="F18" s="628">
        <v>4.4020000000000001</v>
      </c>
      <c r="G18" s="629"/>
      <c r="H18" s="6"/>
    </row>
    <row r="19" spans="1:9" ht="9.75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1298</v>
      </c>
    </row>
    <row r="20" spans="1:9" ht="9.75" customHeight="1">
      <c r="A20" s="731" t="s">
        <v>1299</v>
      </c>
      <c r="B20" s="732"/>
      <c r="C20" s="732"/>
      <c r="D20" s="732"/>
      <c r="E20" s="732"/>
      <c r="F20" s="732"/>
      <c r="G20" s="732"/>
      <c r="H20" s="733"/>
    </row>
    <row r="21" spans="1:9" ht="9.7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711" t="s">
        <v>1274</v>
      </c>
      <c r="H21" s="713"/>
    </row>
    <row r="22" spans="1:9" ht="9.75" customHeight="1">
      <c r="A22" s="642" t="s">
        <v>1421</v>
      </c>
      <c r="B22" s="644"/>
      <c r="C22" s="643"/>
      <c r="D22" s="189" t="s">
        <v>1422</v>
      </c>
      <c r="E22" s="189" t="s">
        <v>1879</v>
      </c>
      <c r="F22" s="190" t="s">
        <v>1518</v>
      </c>
      <c r="G22" s="190" t="s">
        <v>1605</v>
      </c>
      <c r="H22" s="6"/>
    </row>
    <row r="23" spans="1:9" ht="9.75" customHeight="1">
      <c r="A23" s="619" t="s">
        <v>1281</v>
      </c>
      <c r="B23" s="620"/>
      <c r="C23" s="620"/>
      <c r="D23" s="620"/>
      <c r="E23" s="620"/>
      <c r="F23" s="620"/>
      <c r="G23" s="621"/>
      <c r="H23" s="195" t="s">
        <v>1606</v>
      </c>
    </row>
    <row r="24" spans="1:9" ht="9.75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0.35" customHeight="1">
      <c r="A25" s="622" t="s">
        <v>1303</v>
      </c>
      <c r="B25" s="623"/>
      <c r="C25" s="623"/>
      <c r="D25" s="623"/>
      <c r="E25" s="623"/>
      <c r="F25" s="623"/>
      <c r="G25" s="624"/>
      <c r="H25" s="195" t="s">
        <v>3177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0.95" customHeight="1"/>
    <row r="28" spans="1:9" ht="30.95" customHeight="1"/>
  </sheetData>
  <mergeCells count="33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G11:H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4:H24"/>
    <mergeCell ref="A25:G25"/>
    <mergeCell ref="A26:I26"/>
    <mergeCell ref="A20:H20"/>
    <mergeCell ref="A21:C21"/>
    <mergeCell ref="G21:H21"/>
    <mergeCell ref="A22:C22"/>
    <mergeCell ref="A23:G2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sqref="A1:G1"/>
    </sheetView>
  </sheetViews>
  <sheetFormatPr baseColWidth="10" defaultColWidth="8.83203125" defaultRowHeight="12.75"/>
  <cols>
    <col min="1" max="1" width="7.33203125" customWidth="1"/>
    <col min="2" max="2" width="40.83203125" customWidth="1"/>
    <col min="3" max="3" width="10.83203125" customWidth="1"/>
    <col min="4" max="4" width="13.6640625" customWidth="1"/>
    <col min="5" max="5" width="18.6640625" customWidth="1"/>
    <col min="6" max="6" width="21.33203125" customWidth="1"/>
  </cols>
  <sheetData>
    <row r="1" spans="1:6" ht="12.75" customHeight="1">
      <c r="A1" s="403" t="s">
        <v>817</v>
      </c>
      <c r="B1" s="404"/>
      <c r="C1" s="404"/>
      <c r="D1" s="404"/>
      <c r="E1" s="404"/>
      <c r="F1" s="405"/>
    </row>
    <row r="2" spans="1:6" ht="33" customHeight="1">
      <c r="A2" s="521" t="s">
        <v>818</v>
      </c>
      <c r="B2" s="522"/>
      <c r="C2" s="522"/>
      <c r="D2" s="522"/>
      <c r="E2" s="522"/>
      <c r="F2" s="523"/>
    </row>
    <row r="3" spans="1:6" ht="11.25" customHeight="1">
      <c r="A3" s="391"/>
      <c r="B3" s="392"/>
      <c r="C3" s="392"/>
      <c r="D3" s="392"/>
      <c r="E3" s="392"/>
      <c r="F3" s="393"/>
    </row>
    <row r="4" spans="1:6" ht="25.5" customHeight="1">
      <c r="A4" s="61" t="s">
        <v>819</v>
      </c>
      <c r="B4" s="105" t="s">
        <v>820</v>
      </c>
      <c r="C4" s="61" t="s">
        <v>821</v>
      </c>
      <c r="D4" s="66" t="s">
        <v>822</v>
      </c>
      <c r="E4" s="106" t="s">
        <v>823</v>
      </c>
      <c r="F4" s="61" t="s">
        <v>824</v>
      </c>
    </row>
    <row r="5" spans="1:6" ht="10.7" customHeight="1">
      <c r="A5" s="391"/>
      <c r="B5" s="392"/>
      <c r="C5" s="392"/>
      <c r="D5" s="392"/>
      <c r="E5" s="392"/>
      <c r="F5" s="393"/>
    </row>
    <row r="6" spans="1:6" ht="12.75" customHeight="1">
      <c r="A6" s="61" t="s">
        <v>825</v>
      </c>
      <c r="B6" s="521" t="s">
        <v>826</v>
      </c>
      <c r="C6" s="522"/>
      <c r="D6" s="522"/>
      <c r="E6" s="523"/>
      <c r="F6" s="61" t="s">
        <v>827</v>
      </c>
    </row>
    <row r="7" spans="1:6" ht="25.5" customHeight="1">
      <c r="A7" s="107" t="s">
        <v>828</v>
      </c>
      <c r="B7" s="108" t="s">
        <v>829</v>
      </c>
      <c r="C7" s="107" t="s">
        <v>830</v>
      </c>
      <c r="D7" s="109" t="s">
        <v>591</v>
      </c>
      <c r="E7" s="107" t="s">
        <v>831</v>
      </c>
      <c r="F7" s="107" t="s">
        <v>832</v>
      </c>
    </row>
    <row r="8" spans="1:6" ht="21.6" customHeight="1">
      <c r="A8" s="107" t="s">
        <v>833</v>
      </c>
      <c r="B8" s="110" t="s">
        <v>834</v>
      </c>
      <c r="C8" s="107" t="s">
        <v>830</v>
      </c>
      <c r="D8" s="109" t="s">
        <v>591</v>
      </c>
      <c r="E8" s="107" t="s">
        <v>835</v>
      </c>
      <c r="F8" s="107" t="s">
        <v>836</v>
      </c>
    </row>
    <row r="9" spans="1:6" ht="53.85" customHeight="1">
      <c r="A9" s="111" t="s">
        <v>837</v>
      </c>
      <c r="B9" s="108" t="s">
        <v>838</v>
      </c>
      <c r="C9" s="111" t="s">
        <v>830</v>
      </c>
      <c r="D9" s="112" t="s">
        <v>582</v>
      </c>
      <c r="E9" s="111" t="s">
        <v>839</v>
      </c>
      <c r="F9" s="111" t="s">
        <v>840</v>
      </c>
    </row>
    <row r="10" spans="1:6" ht="32.25" customHeight="1">
      <c r="A10" s="111" t="s">
        <v>841</v>
      </c>
      <c r="B10" s="108" t="s">
        <v>842</v>
      </c>
      <c r="C10" s="111" t="s">
        <v>830</v>
      </c>
      <c r="D10" s="112" t="s">
        <v>600</v>
      </c>
      <c r="E10" s="111" t="s">
        <v>843</v>
      </c>
      <c r="F10" s="111" t="s">
        <v>844</v>
      </c>
    </row>
    <row r="11" spans="1:6" ht="10.7" customHeight="1">
      <c r="A11" s="391"/>
      <c r="B11" s="392"/>
      <c r="C11" s="392"/>
      <c r="D11" s="392"/>
      <c r="E11" s="392"/>
      <c r="F11" s="393"/>
    </row>
    <row r="12" spans="1:6" ht="12.75" customHeight="1">
      <c r="A12" s="61" t="s">
        <v>845</v>
      </c>
      <c r="B12" s="521" t="s">
        <v>846</v>
      </c>
      <c r="C12" s="522"/>
      <c r="D12" s="522"/>
      <c r="E12" s="523"/>
      <c r="F12" s="61" t="s">
        <v>847</v>
      </c>
    </row>
    <row r="13" spans="1:6" ht="25.5" customHeight="1">
      <c r="A13" s="107" t="s">
        <v>848</v>
      </c>
      <c r="B13" s="108" t="s">
        <v>849</v>
      </c>
      <c r="C13" s="107" t="s">
        <v>830</v>
      </c>
      <c r="D13" s="109" t="s">
        <v>602</v>
      </c>
      <c r="E13" s="107" t="s">
        <v>850</v>
      </c>
      <c r="F13" s="107" t="s">
        <v>851</v>
      </c>
    </row>
    <row r="14" spans="1:6" ht="25.5" customHeight="1">
      <c r="A14" s="107" t="s">
        <v>852</v>
      </c>
      <c r="B14" s="108" t="s">
        <v>853</v>
      </c>
      <c r="C14" s="107" t="s">
        <v>830</v>
      </c>
      <c r="D14" s="109" t="s">
        <v>597</v>
      </c>
      <c r="E14" s="107" t="s">
        <v>854</v>
      </c>
      <c r="F14" s="107" t="s">
        <v>855</v>
      </c>
    </row>
    <row r="15" spans="1:6" ht="12.75" customHeight="1">
      <c r="A15" s="107" t="s">
        <v>856</v>
      </c>
      <c r="B15" s="110" t="s">
        <v>857</v>
      </c>
      <c r="C15" s="107" t="s">
        <v>830</v>
      </c>
      <c r="D15" s="109" t="s">
        <v>620</v>
      </c>
      <c r="E15" s="107" t="s">
        <v>858</v>
      </c>
      <c r="F15" s="107" t="s">
        <v>859</v>
      </c>
    </row>
    <row r="16" spans="1:6" ht="10.7" customHeight="1">
      <c r="A16" s="391"/>
      <c r="B16" s="392"/>
      <c r="C16" s="392"/>
      <c r="D16" s="392"/>
      <c r="E16" s="392"/>
      <c r="F16" s="393"/>
    </row>
    <row r="17" spans="1:6" ht="12.75" customHeight="1">
      <c r="A17" s="61" t="s">
        <v>860</v>
      </c>
      <c r="B17" s="521" t="s">
        <v>861</v>
      </c>
      <c r="C17" s="522"/>
      <c r="D17" s="522"/>
      <c r="E17" s="523"/>
      <c r="F17" s="61" t="s">
        <v>862</v>
      </c>
    </row>
    <row r="18" spans="1:6" ht="25.5" customHeight="1">
      <c r="A18" s="107" t="s">
        <v>863</v>
      </c>
      <c r="B18" s="108" t="s">
        <v>864</v>
      </c>
      <c r="C18" s="107" t="s">
        <v>830</v>
      </c>
      <c r="D18" s="109" t="s">
        <v>620</v>
      </c>
      <c r="E18" s="107" t="s">
        <v>865</v>
      </c>
      <c r="F18" s="107" t="s">
        <v>866</v>
      </c>
    </row>
    <row r="19" spans="1:6" ht="11.25" customHeight="1">
      <c r="A19" s="391"/>
      <c r="B19" s="392"/>
      <c r="C19" s="392"/>
      <c r="D19" s="392"/>
      <c r="E19" s="392"/>
      <c r="F19" s="393"/>
    </row>
    <row r="20" spans="1:6" ht="12.75" customHeight="1">
      <c r="A20" s="441" t="s">
        <v>867</v>
      </c>
      <c r="B20" s="516"/>
      <c r="C20" s="516"/>
      <c r="D20" s="516"/>
      <c r="E20" s="442"/>
      <c r="F20" s="61" t="s">
        <v>868</v>
      </c>
    </row>
    <row r="21" spans="1:6" ht="64.7" customHeight="1">
      <c r="A21" s="517" t="s">
        <v>869</v>
      </c>
      <c r="B21" s="518"/>
      <c r="C21" s="518"/>
      <c r="D21" s="518"/>
      <c r="E21" s="518"/>
      <c r="F21" s="518"/>
    </row>
    <row r="22" spans="1:6" ht="21.6" customHeight="1">
      <c r="A22" s="519" t="s">
        <v>870</v>
      </c>
      <c r="B22" s="519"/>
      <c r="C22" s="519"/>
      <c r="D22" s="519"/>
      <c r="E22" s="519"/>
      <c r="F22" s="520"/>
    </row>
    <row r="23" spans="1:6" ht="11.25" customHeight="1">
      <c r="A23" s="424"/>
      <c r="B23" s="425"/>
      <c r="C23" s="425"/>
      <c r="D23" s="425"/>
      <c r="E23" s="425"/>
      <c r="F23" s="479"/>
    </row>
  </sheetData>
  <mergeCells count="14">
    <mergeCell ref="A1:F1"/>
    <mergeCell ref="A2:F2"/>
    <mergeCell ref="A3:F3"/>
    <mergeCell ref="A5:F5"/>
    <mergeCell ref="B6:E6"/>
    <mergeCell ref="A20:E20"/>
    <mergeCell ref="A21:F21"/>
    <mergeCell ref="A22:F22"/>
    <mergeCell ref="A23:F23"/>
    <mergeCell ref="A11:F11"/>
    <mergeCell ref="B12:E12"/>
    <mergeCell ref="A16:F16"/>
    <mergeCell ref="B17:E17"/>
    <mergeCell ref="A19:F19"/>
  </mergeCells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8.6640625" customWidth="1"/>
    <col min="8" max="8" width="11.33203125" customWidth="1"/>
    <col min="9" max="9" width="16.66406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.600000000000001" customHeight="1">
      <c r="A3" s="217" t="s">
        <v>1264</v>
      </c>
      <c r="B3" s="748" t="s">
        <v>3178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14.5</v>
      </c>
      <c r="B4" s="748" t="s">
        <v>1886</v>
      </c>
      <c r="C4" s="749"/>
      <c r="D4" s="749"/>
      <c r="E4" s="749"/>
      <c r="F4" s="750"/>
      <c r="G4" s="528" t="s">
        <v>2417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1545</v>
      </c>
      <c r="G7" s="194">
        <v>2.2490000000000001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1280</v>
      </c>
      <c r="G8" s="194">
        <v>1.2989999999999999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50.692</v>
      </c>
      <c r="F9" s="189" t="s">
        <v>1276</v>
      </c>
      <c r="G9" s="194">
        <v>2.5350000000000001</v>
      </c>
      <c r="H9" s="6"/>
    </row>
    <row r="10" spans="1:8" ht="9.75" customHeight="1">
      <c r="A10" s="619" t="s">
        <v>1281</v>
      </c>
      <c r="B10" s="620"/>
      <c r="C10" s="620"/>
      <c r="D10" s="620"/>
      <c r="E10" s="620"/>
      <c r="F10" s="620"/>
      <c r="G10" s="621"/>
      <c r="H10" s="195" t="s">
        <v>3179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711" t="s">
        <v>1274</v>
      </c>
      <c r="H12" s="713"/>
    </row>
    <row r="13" spans="1:8" ht="9.75" customHeight="1">
      <c r="A13" s="711" t="s">
        <v>3180</v>
      </c>
      <c r="B13" s="712"/>
      <c r="C13" s="713"/>
      <c r="D13" s="189" t="s">
        <v>1414</v>
      </c>
      <c r="E13" s="192">
        <v>957.88</v>
      </c>
      <c r="F13" s="189" t="s">
        <v>2429</v>
      </c>
      <c r="G13" s="194">
        <v>150.86600000000001</v>
      </c>
      <c r="H13" s="6"/>
    </row>
    <row r="14" spans="1:8" ht="9.75" customHeight="1">
      <c r="A14" s="711" t="s">
        <v>3181</v>
      </c>
      <c r="B14" s="712"/>
      <c r="C14" s="713"/>
      <c r="D14" s="189" t="s">
        <v>1457</v>
      </c>
      <c r="E14" s="192">
        <v>12.042999999999999</v>
      </c>
      <c r="F14" s="189" t="s">
        <v>1280</v>
      </c>
      <c r="G14" s="193">
        <v>241</v>
      </c>
      <c r="H14" s="6"/>
    </row>
    <row r="15" spans="1:8" ht="9.75" customHeight="1">
      <c r="A15" s="711" t="s">
        <v>3182</v>
      </c>
      <c r="B15" s="712"/>
      <c r="C15" s="713"/>
      <c r="D15" s="189" t="s">
        <v>1459</v>
      </c>
      <c r="E15" s="192">
        <v>37.408000000000001</v>
      </c>
      <c r="F15" s="189" t="s">
        <v>1808</v>
      </c>
      <c r="G15" s="194">
        <v>39.277999999999999</v>
      </c>
      <c r="H15" s="6"/>
    </row>
    <row r="16" spans="1:8" ht="9.75" customHeight="1">
      <c r="A16" s="711" t="s">
        <v>3183</v>
      </c>
      <c r="B16" s="712"/>
      <c r="C16" s="713"/>
      <c r="D16" s="189" t="s">
        <v>1454</v>
      </c>
      <c r="E16" s="192">
        <v>67.8</v>
      </c>
      <c r="F16" s="196" t="s">
        <v>3184</v>
      </c>
      <c r="G16" s="194">
        <v>4.5430000000000001</v>
      </c>
      <c r="H16" s="6"/>
    </row>
    <row r="17" spans="1:9" ht="9.75" customHeight="1">
      <c r="A17" s="711" t="s">
        <v>3185</v>
      </c>
      <c r="B17" s="712"/>
      <c r="C17" s="713"/>
      <c r="D17" s="189" t="s">
        <v>1414</v>
      </c>
      <c r="E17" s="192">
        <v>620</v>
      </c>
      <c r="F17" s="189" t="s">
        <v>1280</v>
      </c>
      <c r="G17" s="194">
        <v>12.4</v>
      </c>
      <c r="H17" s="6"/>
    </row>
    <row r="18" spans="1:9" ht="9.75" customHeight="1">
      <c r="A18" s="711" t="s">
        <v>3186</v>
      </c>
      <c r="B18" s="712"/>
      <c r="C18" s="713"/>
      <c r="D18" s="189" t="s">
        <v>1459</v>
      </c>
      <c r="E18" s="192">
        <v>45</v>
      </c>
      <c r="F18" s="189" t="s">
        <v>1609</v>
      </c>
      <c r="G18" s="193">
        <v>495</v>
      </c>
      <c r="H18" s="6"/>
    </row>
    <row r="19" spans="1:9" ht="9.75" customHeight="1">
      <c r="A19" s="711" t="s">
        <v>3187</v>
      </c>
      <c r="B19" s="712"/>
      <c r="C19" s="713"/>
      <c r="D19" s="189" t="s">
        <v>1454</v>
      </c>
      <c r="E19" s="192">
        <v>9.1</v>
      </c>
      <c r="F19" s="189" t="s">
        <v>1433</v>
      </c>
      <c r="G19" s="194">
        <v>11.83</v>
      </c>
      <c r="H19" s="6"/>
    </row>
    <row r="20" spans="1:9" ht="9.75" customHeight="1">
      <c r="A20" s="711" t="s">
        <v>3188</v>
      </c>
      <c r="B20" s="712"/>
      <c r="C20" s="713"/>
      <c r="D20" s="189" t="s">
        <v>1457</v>
      </c>
      <c r="E20" s="192">
        <v>3.6</v>
      </c>
      <c r="F20" s="189" t="s">
        <v>3189</v>
      </c>
      <c r="G20" s="194">
        <v>17.64</v>
      </c>
      <c r="H20" s="6"/>
    </row>
    <row r="21" spans="1:9" ht="9.75" customHeight="1">
      <c r="A21" s="619" t="s">
        <v>1281</v>
      </c>
      <c r="B21" s="620"/>
      <c r="C21" s="620"/>
      <c r="D21" s="620"/>
      <c r="E21" s="620"/>
      <c r="F21" s="620"/>
      <c r="G21" s="621"/>
      <c r="H21" s="195" t="s">
        <v>3190</v>
      </c>
    </row>
    <row r="22" spans="1:9" ht="19.5" customHeight="1">
      <c r="A22" s="734" t="s">
        <v>1291</v>
      </c>
      <c r="B22" s="735"/>
      <c r="C22" s="735"/>
      <c r="D22" s="735"/>
      <c r="E22" s="735"/>
      <c r="F22" s="735"/>
      <c r="G22" s="735"/>
      <c r="H22" s="736"/>
    </row>
    <row r="23" spans="1:9" ht="9.75" customHeight="1">
      <c r="A23" s="642" t="s">
        <v>1292</v>
      </c>
      <c r="B23" s="643"/>
      <c r="C23" s="196" t="s">
        <v>1284</v>
      </c>
      <c r="D23" s="185" t="s">
        <v>1286</v>
      </c>
      <c r="E23" s="189" t="s">
        <v>1293</v>
      </c>
      <c r="F23" s="642" t="s">
        <v>1294</v>
      </c>
      <c r="G23" s="643"/>
      <c r="H23" s="6"/>
    </row>
    <row r="24" spans="1:9" ht="9.75" customHeight="1">
      <c r="A24" s="737" t="s">
        <v>2423</v>
      </c>
      <c r="B24" s="738"/>
      <c r="C24" s="190" t="s">
        <v>1296</v>
      </c>
      <c r="D24" s="190" t="s">
        <v>3191</v>
      </c>
      <c r="E24" s="192">
        <v>84.486999999999995</v>
      </c>
      <c r="F24" s="628">
        <v>50.692</v>
      </c>
      <c r="G24" s="629"/>
      <c r="H24" s="6"/>
    </row>
    <row r="25" spans="1:9" ht="9.75" customHeight="1">
      <c r="A25" s="619" t="s">
        <v>1281</v>
      </c>
      <c r="B25" s="620"/>
      <c r="C25" s="620"/>
      <c r="D25" s="620"/>
      <c r="E25" s="620"/>
      <c r="F25" s="620"/>
      <c r="G25" s="621"/>
      <c r="H25" s="195" t="s">
        <v>3192</v>
      </c>
    </row>
    <row r="26" spans="1:9" ht="9.75" customHeight="1">
      <c r="A26" s="731" t="s">
        <v>1299</v>
      </c>
      <c r="B26" s="732"/>
      <c r="C26" s="732"/>
      <c r="D26" s="732"/>
      <c r="E26" s="732"/>
      <c r="F26" s="732"/>
      <c r="G26" s="732"/>
      <c r="H26" s="733"/>
    </row>
    <row r="27" spans="1:9" ht="9.75" customHeight="1">
      <c r="A27" s="633" t="s">
        <v>1270</v>
      </c>
      <c r="B27" s="634"/>
      <c r="C27" s="635"/>
      <c r="D27" s="196" t="s">
        <v>1284</v>
      </c>
      <c r="E27" s="189" t="s">
        <v>1285</v>
      </c>
      <c r="F27" s="188" t="s">
        <v>1286</v>
      </c>
      <c r="G27" s="711" t="s">
        <v>1274</v>
      </c>
      <c r="H27" s="713"/>
    </row>
    <row r="28" spans="1:9" ht="9.75" customHeight="1">
      <c r="A28" s="642" t="s">
        <v>1421</v>
      </c>
      <c r="B28" s="644"/>
      <c r="C28" s="643"/>
      <c r="D28" s="189" t="s">
        <v>1422</v>
      </c>
      <c r="E28" s="189" t="s">
        <v>1879</v>
      </c>
      <c r="F28" s="226" t="s">
        <v>1709</v>
      </c>
      <c r="G28" s="190" t="s">
        <v>2441</v>
      </c>
      <c r="H28" s="6"/>
    </row>
    <row r="29" spans="1:9" ht="9.75" customHeight="1">
      <c r="A29" s="619" t="s">
        <v>1281</v>
      </c>
      <c r="B29" s="620"/>
      <c r="C29" s="620"/>
      <c r="D29" s="620"/>
      <c r="E29" s="620"/>
      <c r="F29" s="620"/>
      <c r="G29" s="621"/>
      <c r="H29" s="195" t="s">
        <v>2442</v>
      </c>
    </row>
    <row r="30" spans="1:9" ht="9.75" customHeight="1">
      <c r="A30" s="471"/>
      <c r="B30" s="431"/>
      <c r="C30" s="431"/>
      <c r="D30" s="431"/>
      <c r="E30" s="431"/>
      <c r="F30" s="431"/>
      <c r="G30" s="431"/>
      <c r="H30" s="472"/>
    </row>
    <row r="31" spans="1:9" ht="10.35" customHeight="1">
      <c r="A31" s="622" t="s">
        <v>1303</v>
      </c>
      <c r="B31" s="623"/>
      <c r="C31" s="623"/>
      <c r="D31" s="623"/>
      <c r="E31" s="623"/>
      <c r="F31" s="623"/>
      <c r="G31" s="624"/>
      <c r="H31" s="195" t="s">
        <v>3193</v>
      </c>
    </row>
    <row r="32" spans="1:9" ht="8.25" customHeight="1">
      <c r="A32" s="625" t="s">
        <v>1305</v>
      </c>
      <c r="B32" s="625"/>
      <c r="C32" s="625"/>
      <c r="D32" s="625"/>
      <c r="E32" s="625"/>
      <c r="F32" s="625"/>
      <c r="G32" s="625"/>
      <c r="H32" s="625"/>
      <c r="I32" s="625"/>
    </row>
    <row r="33" ht="0.95" customHeight="1"/>
    <row r="34" ht="30.95" customHeight="1"/>
  </sheetData>
  <mergeCells count="3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G12:H12"/>
    <mergeCell ref="A13:C13"/>
    <mergeCell ref="A14:C14"/>
    <mergeCell ref="A15:C15"/>
    <mergeCell ref="A16:C16"/>
    <mergeCell ref="A17:C17"/>
    <mergeCell ref="A18:C18"/>
    <mergeCell ref="A19:C19"/>
    <mergeCell ref="A20:C20"/>
    <mergeCell ref="A21:G21"/>
    <mergeCell ref="A22:H22"/>
    <mergeCell ref="A23:B23"/>
    <mergeCell ref="F23:G23"/>
    <mergeCell ref="A24:B24"/>
    <mergeCell ref="F24:G24"/>
    <mergeCell ref="A25:G25"/>
    <mergeCell ref="A30:H30"/>
    <mergeCell ref="A31:G31"/>
    <mergeCell ref="A32:I32"/>
    <mergeCell ref="A26:H26"/>
    <mergeCell ref="A27:C27"/>
    <mergeCell ref="G27:H27"/>
    <mergeCell ref="A28:C28"/>
    <mergeCell ref="A29:G29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33203125" customWidth="1"/>
    <col min="8" max="8" width="10" customWidth="1"/>
    <col min="9" max="9" width="16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3194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14.6</v>
      </c>
      <c r="B4" s="748" t="s">
        <v>1886</v>
      </c>
      <c r="C4" s="749"/>
      <c r="D4" s="749"/>
      <c r="E4" s="749"/>
      <c r="F4" s="750"/>
      <c r="G4" s="528" t="s">
        <v>894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1609</v>
      </c>
      <c r="G7" s="198">
        <v>1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1609</v>
      </c>
      <c r="G8" s="274">
        <v>578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42.244</v>
      </c>
      <c r="F9" s="189" t="s">
        <v>1276</v>
      </c>
      <c r="G9" s="198">
        <v>2.1120000000000001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3195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8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96" t="s">
        <v>1880</v>
      </c>
      <c r="G13" s="185" t="s">
        <v>3196</v>
      </c>
      <c r="H13" s="6"/>
    </row>
    <row r="14" spans="1:8" ht="9.75" customHeight="1">
      <c r="A14" s="642" t="s">
        <v>3197</v>
      </c>
      <c r="B14" s="644"/>
      <c r="C14" s="643"/>
      <c r="D14" s="189" t="s">
        <v>1454</v>
      </c>
      <c r="E14" s="192">
        <v>42.5</v>
      </c>
      <c r="F14" s="189" t="s">
        <v>1297</v>
      </c>
      <c r="G14" s="198">
        <v>10.625</v>
      </c>
      <c r="H14" s="6"/>
    </row>
    <row r="15" spans="1:8" ht="9.75" customHeight="1">
      <c r="A15" s="642" t="s">
        <v>3198</v>
      </c>
      <c r="B15" s="644"/>
      <c r="C15" s="643"/>
      <c r="D15" s="189" t="s">
        <v>1457</v>
      </c>
      <c r="E15" s="293">
        <v>5.8</v>
      </c>
      <c r="F15" s="197">
        <v>16744</v>
      </c>
      <c r="G15" s="198">
        <v>97.114999999999995</v>
      </c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3199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190" t="s">
        <v>1419</v>
      </c>
      <c r="E19" s="192">
        <v>84.486999999999995</v>
      </c>
      <c r="F19" s="628">
        <v>42.244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3200</v>
      </c>
    </row>
    <row r="21" spans="1:9" ht="9.75" customHeight="1">
      <c r="A21" s="731" t="s">
        <v>1299</v>
      </c>
      <c r="B21" s="732"/>
      <c r="C21" s="732"/>
      <c r="D21" s="732"/>
      <c r="E21" s="732"/>
      <c r="F21" s="732"/>
      <c r="G21" s="732"/>
      <c r="H21" s="733"/>
    </row>
    <row r="22" spans="1:9" ht="9.75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88" t="s">
        <v>1274</v>
      </c>
      <c r="H22" s="6"/>
    </row>
    <row r="23" spans="1:9" ht="9.75" customHeight="1">
      <c r="A23" s="642" t="s">
        <v>1421</v>
      </c>
      <c r="B23" s="644"/>
      <c r="C23" s="643"/>
      <c r="D23" s="189" t="s">
        <v>1422</v>
      </c>
      <c r="E23" s="189" t="s">
        <v>1879</v>
      </c>
      <c r="F23" s="190" t="s">
        <v>3201</v>
      </c>
      <c r="G23" s="196" t="s">
        <v>3202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3203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3204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30.95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33203125" customWidth="1"/>
    <col min="8" max="8" width="10" customWidth="1"/>
    <col min="9" max="9" width="16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23.25" customHeight="1">
      <c r="A3" s="217" t="s">
        <v>1264</v>
      </c>
      <c r="B3" s="1014" t="s">
        <v>3205</v>
      </c>
      <c r="C3" s="1015"/>
      <c r="D3" s="1015"/>
      <c r="E3" s="1015"/>
      <c r="F3" s="1016"/>
      <c r="G3" s="1003" t="s">
        <v>874</v>
      </c>
      <c r="H3" s="1004"/>
    </row>
    <row r="4" spans="1:8" ht="9.75" customHeight="1">
      <c r="A4" s="187">
        <v>14.7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2428</v>
      </c>
      <c r="G7" s="198">
        <v>14.994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8">
        <v>8.6630000000000003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211.21799999999999</v>
      </c>
      <c r="F9" s="189" t="s">
        <v>1276</v>
      </c>
      <c r="G9" s="198">
        <v>10.561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3206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8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800.38</v>
      </c>
      <c r="F13" s="279">
        <v>1050</v>
      </c>
      <c r="G13" s="185" t="s">
        <v>3207</v>
      </c>
      <c r="H13" s="6"/>
    </row>
    <row r="14" spans="1:8" ht="9.75" customHeight="1">
      <c r="A14" s="642" t="s">
        <v>3197</v>
      </c>
      <c r="B14" s="644"/>
      <c r="C14" s="643"/>
      <c r="D14" s="189" t="s">
        <v>1454</v>
      </c>
      <c r="E14" s="192">
        <v>42.5</v>
      </c>
      <c r="F14" s="189" t="s">
        <v>1635</v>
      </c>
      <c r="G14" s="198">
        <v>63.75</v>
      </c>
      <c r="H14" s="6"/>
    </row>
    <row r="15" spans="1:8" ht="9.75" customHeight="1">
      <c r="A15" s="642" t="s">
        <v>3198</v>
      </c>
      <c r="B15" s="644"/>
      <c r="C15" s="643"/>
      <c r="D15" s="189" t="s">
        <v>1457</v>
      </c>
      <c r="E15" s="293">
        <v>5.8</v>
      </c>
      <c r="F15" s="197">
        <v>17800</v>
      </c>
      <c r="G15" s="198">
        <v>103.24</v>
      </c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3208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190" t="s">
        <v>1742</v>
      </c>
      <c r="E19" s="192">
        <v>84.486999999999995</v>
      </c>
      <c r="F19" s="628">
        <v>211.21799999999999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2448</v>
      </c>
    </row>
    <row r="21" spans="1:9" ht="9.75" customHeight="1">
      <c r="A21" s="731" t="s">
        <v>1299</v>
      </c>
      <c r="B21" s="732"/>
      <c r="C21" s="732"/>
      <c r="D21" s="732"/>
      <c r="E21" s="732"/>
      <c r="F21" s="732"/>
      <c r="G21" s="732"/>
      <c r="H21" s="733"/>
    </row>
    <row r="22" spans="1:9" ht="9.75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88" t="s">
        <v>1274</v>
      </c>
      <c r="H22" s="6"/>
    </row>
    <row r="23" spans="1:9" ht="9.75" customHeight="1">
      <c r="A23" s="642" t="s">
        <v>1421</v>
      </c>
      <c r="B23" s="644"/>
      <c r="C23" s="643"/>
      <c r="D23" s="189" t="s">
        <v>1422</v>
      </c>
      <c r="E23" s="189" t="s">
        <v>1879</v>
      </c>
      <c r="F23" s="190" t="s">
        <v>2242</v>
      </c>
      <c r="G23" s="196" t="s">
        <v>2265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2455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3209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30.95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8.6640625" customWidth="1"/>
    <col min="8" max="8" width="11.33203125" customWidth="1"/>
    <col min="9" max="9" width="16.66406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.600000000000001" customHeight="1">
      <c r="A3" s="217" t="s">
        <v>1264</v>
      </c>
      <c r="B3" s="748" t="s">
        <v>3210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14.8</v>
      </c>
      <c r="B4" s="748" t="s">
        <v>1886</v>
      </c>
      <c r="C4" s="749"/>
      <c r="D4" s="749"/>
      <c r="E4" s="749"/>
      <c r="F4" s="750"/>
      <c r="G4" s="528" t="s">
        <v>2475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2715</v>
      </c>
      <c r="B7" s="644"/>
      <c r="C7" s="643"/>
      <c r="D7" s="188" t="s">
        <v>1390</v>
      </c>
      <c r="E7" s="192">
        <v>96</v>
      </c>
      <c r="F7" s="189" t="s">
        <v>1280</v>
      </c>
      <c r="G7" s="194">
        <v>1.8</v>
      </c>
      <c r="H7" s="6"/>
    </row>
    <row r="8" spans="1:8" ht="9.75" customHeight="1">
      <c r="A8" s="642" t="s">
        <v>1389</v>
      </c>
      <c r="B8" s="644"/>
      <c r="C8" s="643"/>
      <c r="D8" s="188" t="s">
        <v>1390</v>
      </c>
      <c r="E8" s="192">
        <v>2.641</v>
      </c>
      <c r="F8" s="189" t="s">
        <v>1276</v>
      </c>
      <c r="G8" s="193">
        <v>132</v>
      </c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3211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711" t="s">
        <v>1274</v>
      </c>
      <c r="H11" s="713"/>
    </row>
    <row r="12" spans="1:8" ht="9.75" customHeight="1">
      <c r="A12" s="642" t="s">
        <v>2718</v>
      </c>
      <c r="B12" s="644"/>
      <c r="C12" s="643"/>
      <c r="D12" s="189" t="s">
        <v>1653</v>
      </c>
      <c r="E12" s="192">
        <v>53.95</v>
      </c>
      <c r="F12" s="190" t="s">
        <v>2262</v>
      </c>
      <c r="G12" s="194">
        <v>5.3949999999999996</v>
      </c>
      <c r="H12" s="6"/>
    </row>
    <row r="13" spans="1:8" ht="9.75" customHeight="1">
      <c r="A13" s="642" t="s">
        <v>2720</v>
      </c>
      <c r="B13" s="644"/>
      <c r="C13" s="643"/>
      <c r="D13" s="189" t="s">
        <v>1586</v>
      </c>
      <c r="E13" s="192">
        <v>10.9</v>
      </c>
      <c r="F13" s="190" t="s">
        <v>2262</v>
      </c>
      <c r="G13" s="193">
        <v>872</v>
      </c>
      <c r="H13" s="6"/>
    </row>
    <row r="14" spans="1:8" ht="9.7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3212</v>
      </c>
    </row>
    <row r="15" spans="1:8" ht="19.5" customHeight="1">
      <c r="A15" s="734" t="s">
        <v>1291</v>
      </c>
      <c r="B15" s="735"/>
      <c r="C15" s="735"/>
      <c r="D15" s="735"/>
      <c r="E15" s="735"/>
      <c r="F15" s="735"/>
      <c r="G15" s="735"/>
      <c r="H15" s="736"/>
    </row>
    <row r="16" spans="1:8" ht="9.7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9.75" customHeight="1">
      <c r="A17" s="737" t="s">
        <v>2486</v>
      </c>
      <c r="B17" s="738"/>
      <c r="C17" s="190" t="s">
        <v>1296</v>
      </c>
      <c r="D17" s="190" t="s">
        <v>3213</v>
      </c>
      <c r="E17" s="192">
        <v>17.606999999999999</v>
      </c>
      <c r="F17" s="628">
        <v>2.641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3214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711" t="s">
        <v>1274</v>
      </c>
      <c r="H20" s="713"/>
    </row>
    <row r="21" spans="1:9" ht="9.75" customHeight="1">
      <c r="A21" s="642" t="s">
        <v>1421</v>
      </c>
      <c r="B21" s="644"/>
      <c r="C21" s="643"/>
      <c r="D21" s="189" t="s">
        <v>1422</v>
      </c>
      <c r="E21" s="189" t="s">
        <v>1879</v>
      </c>
      <c r="F21" s="190" t="s">
        <v>1518</v>
      </c>
      <c r="G21" s="190" t="s">
        <v>1605</v>
      </c>
      <c r="H21" s="6"/>
    </row>
    <row r="22" spans="1:9" ht="9.75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1606</v>
      </c>
    </row>
    <row r="23" spans="1:9" ht="9.7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0.35" customHeight="1">
      <c r="A24" s="622" t="s">
        <v>1303</v>
      </c>
      <c r="B24" s="623"/>
      <c r="C24" s="623"/>
      <c r="D24" s="623"/>
      <c r="E24" s="623"/>
      <c r="F24" s="623"/>
      <c r="G24" s="624"/>
      <c r="H24" s="195" t="s">
        <v>3215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30.95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G11:H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G20:H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8.6640625" customWidth="1"/>
    <col min="8" max="8" width="11.33203125" customWidth="1"/>
    <col min="9" max="9" width="16.66406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.600000000000001" customHeight="1">
      <c r="A3" s="217" t="s">
        <v>1264</v>
      </c>
      <c r="B3" s="748" t="s">
        <v>3216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14.9</v>
      </c>
      <c r="B4" s="748" t="s">
        <v>1886</v>
      </c>
      <c r="C4" s="749"/>
      <c r="D4" s="749"/>
      <c r="E4" s="749"/>
      <c r="F4" s="750"/>
      <c r="G4" s="528" t="s">
        <v>2417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2715</v>
      </c>
      <c r="B7" s="644"/>
      <c r="C7" s="643"/>
      <c r="D7" s="188" t="s">
        <v>1390</v>
      </c>
      <c r="E7" s="192">
        <v>96</v>
      </c>
      <c r="F7" s="189" t="s">
        <v>3217</v>
      </c>
      <c r="G7" s="194">
        <v>18</v>
      </c>
      <c r="H7" s="6"/>
    </row>
    <row r="8" spans="1:8" ht="9.75" customHeight="1">
      <c r="A8" s="642" t="s">
        <v>1389</v>
      </c>
      <c r="B8" s="644"/>
      <c r="C8" s="643"/>
      <c r="D8" s="188" t="s">
        <v>1390</v>
      </c>
      <c r="E8" s="192">
        <v>26.411000000000001</v>
      </c>
      <c r="F8" s="189" t="s">
        <v>1622</v>
      </c>
      <c r="G8" s="194">
        <v>1.585</v>
      </c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3218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711" t="s">
        <v>1274</v>
      </c>
      <c r="H11" s="713"/>
    </row>
    <row r="12" spans="1:8" ht="9.75" customHeight="1">
      <c r="A12" s="642" t="s">
        <v>3219</v>
      </c>
      <c r="B12" s="644"/>
      <c r="C12" s="643"/>
      <c r="D12" s="189" t="s">
        <v>1459</v>
      </c>
      <c r="E12" s="192">
        <v>154</v>
      </c>
      <c r="F12" s="190" t="s">
        <v>2686</v>
      </c>
      <c r="G12" s="194">
        <v>154</v>
      </c>
      <c r="H12" s="6"/>
    </row>
    <row r="13" spans="1:8" ht="9.75" customHeight="1">
      <c r="A13" s="616" t="s">
        <v>3220</v>
      </c>
      <c r="B13" s="617"/>
      <c r="C13" s="618"/>
      <c r="D13" s="189" t="s">
        <v>1454</v>
      </c>
      <c r="E13" s="192">
        <v>85</v>
      </c>
      <c r="F13" s="190" t="s">
        <v>3221</v>
      </c>
      <c r="G13" s="194">
        <v>21.25</v>
      </c>
      <c r="H13" s="6"/>
    </row>
    <row r="14" spans="1:8" ht="9.75" customHeight="1">
      <c r="A14" s="642" t="s">
        <v>3222</v>
      </c>
      <c r="B14" s="644"/>
      <c r="C14" s="643"/>
      <c r="D14" s="189" t="s">
        <v>1454</v>
      </c>
      <c r="E14" s="192">
        <v>45</v>
      </c>
      <c r="F14" s="190" t="s">
        <v>3221</v>
      </c>
      <c r="G14" s="194">
        <v>11.25</v>
      </c>
      <c r="H14" s="6"/>
    </row>
    <row r="15" spans="1:8" ht="9.75" customHeight="1">
      <c r="A15" s="642" t="s">
        <v>3223</v>
      </c>
      <c r="B15" s="644"/>
      <c r="C15" s="643"/>
      <c r="D15" s="189" t="s">
        <v>1454</v>
      </c>
      <c r="E15" s="192">
        <v>45</v>
      </c>
      <c r="F15" s="190" t="s">
        <v>3221</v>
      </c>
      <c r="G15" s="194">
        <v>11.25</v>
      </c>
      <c r="H15" s="6"/>
    </row>
    <row r="16" spans="1:8" ht="9.75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3224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2486</v>
      </c>
      <c r="B19" s="738"/>
      <c r="C19" s="190" t="s">
        <v>1296</v>
      </c>
      <c r="D19" s="190" t="s">
        <v>1635</v>
      </c>
      <c r="E19" s="192">
        <v>17.606999999999999</v>
      </c>
      <c r="F19" s="628">
        <v>26.411000000000001</v>
      </c>
      <c r="G19" s="629"/>
      <c r="H19" s="6"/>
    </row>
    <row r="20" spans="1:9" ht="9.7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1636</v>
      </c>
    </row>
    <row r="21" spans="1:9" ht="9.75" customHeight="1">
      <c r="A21" s="731" t="s">
        <v>1299</v>
      </c>
      <c r="B21" s="732"/>
      <c r="C21" s="732"/>
      <c r="D21" s="732"/>
      <c r="E21" s="732"/>
      <c r="F21" s="732"/>
      <c r="G21" s="732"/>
      <c r="H21" s="733"/>
    </row>
    <row r="22" spans="1:9" ht="9.75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711" t="s">
        <v>1274</v>
      </c>
      <c r="H22" s="713"/>
    </row>
    <row r="23" spans="1:9" ht="9.75" customHeight="1">
      <c r="A23" s="642" t="s">
        <v>1421</v>
      </c>
      <c r="B23" s="644"/>
      <c r="C23" s="643"/>
      <c r="D23" s="189" t="s">
        <v>1422</v>
      </c>
      <c r="E23" s="189" t="s">
        <v>1879</v>
      </c>
      <c r="F23" s="190" t="s">
        <v>1443</v>
      </c>
      <c r="G23" s="190" t="s">
        <v>1578</v>
      </c>
      <c r="H23" s="6"/>
    </row>
    <row r="24" spans="1:9" ht="9.75" customHeight="1">
      <c r="A24" s="619" t="s">
        <v>1281</v>
      </c>
      <c r="B24" s="620"/>
      <c r="C24" s="620"/>
      <c r="D24" s="620"/>
      <c r="E24" s="620"/>
      <c r="F24" s="620"/>
      <c r="G24" s="621"/>
      <c r="H24" s="195" t="s">
        <v>1579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622" t="s">
        <v>1303</v>
      </c>
      <c r="B26" s="623"/>
      <c r="C26" s="623"/>
      <c r="D26" s="623"/>
      <c r="E26" s="623"/>
      <c r="F26" s="623"/>
      <c r="G26" s="624"/>
      <c r="H26" s="195" t="s">
        <v>3225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30.95" customHeight="1"/>
  </sheetData>
  <mergeCells count="3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G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4:G24"/>
    <mergeCell ref="A25:H25"/>
    <mergeCell ref="A26:G26"/>
    <mergeCell ref="A27:I27"/>
    <mergeCell ref="A20:G20"/>
    <mergeCell ref="A21:H21"/>
    <mergeCell ref="A22:C22"/>
    <mergeCell ref="G22:H22"/>
    <mergeCell ref="A23:C23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sqref="A1:G1"/>
    </sheetView>
  </sheetViews>
  <sheetFormatPr baseColWidth="10" defaultColWidth="8.83203125" defaultRowHeight="12.75"/>
  <cols>
    <col min="1" max="1" width="13.33203125" customWidth="1"/>
    <col min="2" max="2" width="49.83203125" customWidth="1"/>
    <col min="3" max="3" width="15.33203125" customWidth="1"/>
    <col min="4" max="4" width="13.33203125" customWidth="1"/>
    <col min="5" max="5" width="21.33203125" customWidth="1"/>
  </cols>
  <sheetData>
    <row r="1" spans="1:5" ht="40.5" customHeight="1">
      <c r="A1" s="1044" t="s">
        <v>3226</v>
      </c>
      <c r="B1" s="1045"/>
      <c r="C1" s="1045"/>
      <c r="D1" s="1045"/>
      <c r="E1" s="1046"/>
    </row>
    <row r="2" spans="1:5" ht="51.2" customHeight="1">
      <c r="A2" s="294" t="s">
        <v>3227</v>
      </c>
      <c r="B2" s="250" t="s">
        <v>3228</v>
      </c>
      <c r="C2" s="250"/>
      <c r="D2" s="295" t="s">
        <v>3229</v>
      </c>
      <c r="E2" s="296" t="s">
        <v>3230</v>
      </c>
    </row>
    <row r="3" spans="1:5" ht="17.850000000000001" customHeight="1">
      <c r="A3" s="297" t="s">
        <v>3231</v>
      </c>
      <c r="B3" s="298" t="s">
        <v>3232</v>
      </c>
      <c r="C3" s="299" t="s">
        <v>3233</v>
      </c>
      <c r="D3" s="186" t="s">
        <v>3234</v>
      </c>
      <c r="E3" s="229" t="s">
        <v>3235</v>
      </c>
    </row>
    <row r="4" spans="1:5" ht="17.45" customHeight="1">
      <c r="A4" s="300" t="s">
        <v>3236</v>
      </c>
      <c r="B4" s="290"/>
      <c r="C4" s="290"/>
      <c r="D4" s="290"/>
      <c r="E4" s="301">
        <v>179.04400000000001</v>
      </c>
    </row>
    <row r="5" spans="1:5" ht="21.2" customHeight="1">
      <c r="A5" s="302" t="s">
        <v>3237</v>
      </c>
      <c r="B5" s="303" t="s">
        <v>3238</v>
      </c>
      <c r="C5" s="304" t="s">
        <v>3239</v>
      </c>
      <c r="D5" s="305" t="s">
        <v>3240</v>
      </c>
      <c r="E5" s="306">
        <v>179.04400000000001</v>
      </c>
    </row>
    <row r="6" spans="1:5" ht="11.85" customHeight="1">
      <c r="A6" s="391"/>
      <c r="B6" s="392"/>
      <c r="C6" s="392"/>
      <c r="D6" s="392"/>
      <c r="E6" s="393"/>
    </row>
    <row r="7" spans="1:5" ht="14.85" customHeight="1">
      <c r="A7" s="300" t="s">
        <v>3241</v>
      </c>
      <c r="B7" s="290"/>
      <c r="C7" s="1047" t="s">
        <v>3242</v>
      </c>
      <c r="D7" s="1049" t="s">
        <v>3243</v>
      </c>
      <c r="E7" s="301">
        <v>13.377000000000001</v>
      </c>
    </row>
    <row r="8" spans="1:5" ht="24.6" customHeight="1">
      <c r="A8" s="302" t="s">
        <v>3244</v>
      </c>
      <c r="B8" s="57" t="s">
        <v>3245</v>
      </c>
      <c r="C8" s="1048"/>
      <c r="D8" s="1050"/>
      <c r="E8" s="307" t="s">
        <v>3246</v>
      </c>
    </row>
    <row r="9" spans="1:5" ht="14.1" customHeight="1">
      <c r="A9" s="300" t="s">
        <v>3247</v>
      </c>
      <c r="B9" s="290"/>
      <c r="C9" s="290"/>
      <c r="D9" s="290"/>
      <c r="E9" s="301">
        <v>590</v>
      </c>
    </row>
    <row r="10" spans="1:5" ht="10.7" customHeight="1">
      <c r="A10" s="69"/>
      <c r="B10" s="308" t="s">
        <v>3248</v>
      </c>
      <c r="C10" s="309">
        <v>1000</v>
      </c>
      <c r="D10" s="310">
        <v>590</v>
      </c>
      <c r="E10" s="70"/>
    </row>
    <row r="11" spans="1:5" ht="65.849999999999994" customHeight="1">
      <c r="A11" s="311"/>
      <c r="B11" s="303" t="s">
        <v>3249</v>
      </c>
      <c r="C11" s="57"/>
      <c r="D11" s="57"/>
      <c r="E11" s="306">
        <v>590</v>
      </c>
    </row>
    <row r="12" spans="1:5" ht="14.85" customHeight="1">
      <c r="A12" s="300" t="s">
        <v>3250</v>
      </c>
      <c r="B12" s="290"/>
      <c r="C12" s="290"/>
      <c r="D12" s="290"/>
      <c r="E12" s="301">
        <v>3.6749999999999998</v>
      </c>
    </row>
    <row r="13" spans="1:5" ht="12.75" customHeight="1">
      <c r="A13" s="302" t="s">
        <v>3251</v>
      </c>
      <c r="B13" s="303" t="s">
        <v>3252</v>
      </c>
      <c r="C13" s="304" t="s">
        <v>3253</v>
      </c>
      <c r="D13" s="305" t="s">
        <v>3254</v>
      </c>
      <c r="E13" s="306">
        <v>3.6749999999999998</v>
      </c>
    </row>
    <row r="14" spans="1:5" ht="11.85" customHeight="1">
      <c r="A14" s="391"/>
      <c r="B14" s="392"/>
      <c r="C14" s="392"/>
      <c r="D14" s="392"/>
      <c r="E14" s="393"/>
    </row>
    <row r="15" spans="1:5" ht="27.6" customHeight="1">
      <c r="A15" s="312" t="s">
        <v>3255</v>
      </c>
      <c r="B15" s="250"/>
      <c r="C15" s="250"/>
      <c r="D15" s="250"/>
      <c r="E15" s="296" t="s">
        <v>3256</v>
      </c>
    </row>
    <row r="16" spans="1:5" ht="11.85" customHeight="1">
      <c r="A16" s="391"/>
      <c r="B16" s="392"/>
      <c r="C16" s="392"/>
      <c r="D16" s="392"/>
      <c r="E16" s="393"/>
    </row>
    <row r="17" spans="1:5" ht="17.25" customHeight="1">
      <c r="A17" s="1039"/>
      <c r="B17" s="290"/>
      <c r="C17" s="313" t="s">
        <v>3257</v>
      </c>
      <c r="D17" s="290"/>
      <c r="E17" s="314">
        <v>786.096</v>
      </c>
    </row>
    <row r="18" spans="1:5" ht="15.95" customHeight="1">
      <c r="A18" s="1040"/>
      <c r="B18" s="315" t="s">
        <v>3258</v>
      </c>
      <c r="C18" s="316"/>
      <c r="D18" s="317">
        <v>1000</v>
      </c>
      <c r="E18" s="318"/>
    </row>
    <row r="19" spans="1:5" ht="14.1" customHeight="1">
      <c r="A19" s="1041"/>
      <c r="B19" s="272"/>
      <c r="C19" s="319" t="s">
        <v>3259</v>
      </c>
      <c r="D19" s="272"/>
      <c r="E19" s="320">
        <v>786.096</v>
      </c>
    </row>
    <row r="20" spans="1:5" ht="26.25" customHeight="1">
      <c r="A20" s="1042" t="s">
        <v>3260</v>
      </c>
      <c r="B20" s="1042"/>
      <c r="C20" s="1042"/>
      <c r="D20" s="1042"/>
      <c r="E20" s="1043"/>
    </row>
    <row r="21" spans="1:5" ht="42" customHeight="1"/>
  </sheetData>
  <mergeCells count="8">
    <mergeCell ref="A16:E16"/>
    <mergeCell ref="A17:A19"/>
    <mergeCell ref="A20:E20"/>
    <mergeCell ref="A1:E1"/>
    <mergeCell ref="A6:E6"/>
    <mergeCell ref="C7:C8"/>
    <mergeCell ref="D7:D8"/>
    <mergeCell ref="A14:E14"/>
  </mergeCells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9.332031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3261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227">
        <v>14.11</v>
      </c>
      <c r="B4" s="648" t="s">
        <v>1267</v>
      </c>
      <c r="C4" s="649"/>
      <c r="D4" s="649"/>
      <c r="E4" s="649"/>
      <c r="F4" s="650"/>
      <c r="G4" s="651" t="s">
        <v>1440</v>
      </c>
      <c r="H4" s="652"/>
    </row>
    <row r="5" spans="1:8" ht="10.5" customHeight="1">
      <c r="A5" s="633" t="s">
        <v>1269</v>
      </c>
      <c r="B5" s="634"/>
      <c r="C5" s="634"/>
      <c r="D5" s="1006"/>
      <c r="E5" s="1006"/>
      <c r="F5" s="1006"/>
      <c r="G5" s="1006"/>
      <c r="H5" s="502"/>
    </row>
    <row r="6" spans="1:8" ht="10.5" customHeight="1">
      <c r="A6" s="391"/>
      <c r="B6" s="392"/>
      <c r="C6" s="392"/>
      <c r="D6" s="897"/>
      <c r="E6" s="897"/>
      <c r="F6" s="897"/>
      <c r="G6" s="897"/>
      <c r="H6" s="504"/>
    </row>
    <row r="7" spans="1:8" ht="11.85" customHeight="1">
      <c r="A7" s="633" t="s">
        <v>1270</v>
      </c>
      <c r="B7" s="634"/>
      <c r="C7" s="635"/>
      <c r="D7" s="189" t="s">
        <v>1388</v>
      </c>
      <c r="E7" s="189" t="s">
        <v>1272</v>
      </c>
      <c r="F7" s="188" t="s">
        <v>1273</v>
      </c>
      <c r="G7" s="190" t="s">
        <v>1274</v>
      </c>
      <c r="H7" s="6"/>
    </row>
    <row r="8" spans="1:8" ht="10.5" customHeight="1">
      <c r="A8" s="642" t="s">
        <v>1389</v>
      </c>
      <c r="B8" s="644"/>
      <c r="C8" s="643"/>
      <c r="D8" s="188" t="s">
        <v>1390</v>
      </c>
      <c r="E8" s="192">
        <v>26.411000000000001</v>
      </c>
      <c r="F8" s="189" t="s">
        <v>1276</v>
      </c>
      <c r="G8" s="194">
        <v>1.321</v>
      </c>
      <c r="H8" s="6"/>
    </row>
    <row r="9" spans="1:8" ht="10.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1648</v>
      </c>
    </row>
    <row r="10" spans="1:8" ht="24.75" customHeight="1">
      <c r="A10" s="645" t="s">
        <v>1283</v>
      </c>
      <c r="B10" s="646"/>
      <c r="C10" s="646"/>
      <c r="D10" s="646"/>
      <c r="E10" s="646"/>
      <c r="F10" s="646"/>
      <c r="G10" s="646"/>
      <c r="H10" s="647"/>
    </row>
    <row r="11" spans="1:8" ht="10.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10.5" customHeight="1">
      <c r="A12" s="642" t="s">
        <v>3262</v>
      </c>
      <c r="B12" s="644"/>
      <c r="C12" s="643"/>
      <c r="D12" s="189" t="s">
        <v>2771</v>
      </c>
      <c r="E12" s="189" t="s">
        <v>3263</v>
      </c>
      <c r="F12" s="189" t="s">
        <v>3264</v>
      </c>
      <c r="G12" s="190" t="s">
        <v>3265</v>
      </c>
      <c r="H12" s="6"/>
    </row>
    <row r="13" spans="1:8" ht="10.5" customHeight="1">
      <c r="A13" s="642" t="s">
        <v>3266</v>
      </c>
      <c r="B13" s="644"/>
      <c r="C13" s="643"/>
      <c r="D13" s="189" t="s">
        <v>1454</v>
      </c>
      <c r="E13" s="189" t="s">
        <v>3267</v>
      </c>
      <c r="F13" s="189" t="s">
        <v>3268</v>
      </c>
      <c r="G13" s="190" t="s">
        <v>3269</v>
      </c>
      <c r="H13" s="6"/>
    </row>
    <row r="14" spans="1:8" ht="10.5" customHeight="1">
      <c r="A14" s="642" t="s">
        <v>3270</v>
      </c>
      <c r="B14" s="644"/>
      <c r="C14" s="643"/>
      <c r="D14" s="189" t="s">
        <v>2771</v>
      </c>
      <c r="E14" s="189" t="s">
        <v>3271</v>
      </c>
      <c r="F14" s="189" t="s">
        <v>1545</v>
      </c>
      <c r="G14" s="190" t="s">
        <v>3272</v>
      </c>
      <c r="H14" s="6"/>
    </row>
    <row r="15" spans="1:8" ht="10.5" customHeight="1">
      <c r="A15" s="818" t="s">
        <v>3273</v>
      </c>
      <c r="B15" s="819"/>
      <c r="C15" s="820"/>
      <c r="D15" s="189" t="s">
        <v>1454</v>
      </c>
      <c r="E15" s="189" t="s">
        <v>3274</v>
      </c>
      <c r="F15" s="189" t="s">
        <v>3275</v>
      </c>
      <c r="G15" s="190" t="s">
        <v>3276</v>
      </c>
      <c r="H15" s="6"/>
    </row>
    <row r="16" spans="1:8" ht="10.5" customHeight="1">
      <c r="A16" s="642" t="s">
        <v>3277</v>
      </c>
      <c r="B16" s="644"/>
      <c r="C16" s="643"/>
      <c r="D16" s="189" t="s">
        <v>1454</v>
      </c>
      <c r="E16" s="189" t="s">
        <v>3278</v>
      </c>
      <c r="F16" s="189" t="s">
        <v>1419</v>
      </c>
      <c r="G16" s="190" t="s">
        <v>3279</v>
      </c>
      <c r="H16" s="6"/>
    </row>
    <row r="17" spans="1:9" ht="10.5" customHeight="1">
      <c r="A17" s="708" t="s">
        <v>3280</v>
      </c>
      <c r="B17" s="709"/>
      <c r="C17" s="710"/>
      <c r="D17" s="189" t="s">
        <v>1454</v>
      </c>
      <c r="E17" s="189" t="s">
        <v>3281</v>
      </c>
      <c r="F17" s="189" t="s">
        <v>1280</v>
      </c>
      <c r="G17" s="190" t="s">
        <v>3282</v>
      </c>
      <c r="H17" s="6"/>
    </row>
    <row r="18" spans="1:9" ht="10.5" customHeight="1">
      <c r="A18" s="821" t="s">
        <v>3283</v>
      </c>
      <c r="B18" s="822"/>
      <c r="C18" s="823"/>
      <c r="D18" s="189" t="s">
        <v>1457</v>
      </c>
      <c r="E18" s="189" t="s">
        <v>3284</v>
      </c>
      <c r="F18" s="189" t="s">
        <v>2429</v>
      </c>
      <c r="G18" s="190" t="s">
        <v>3285</v>
      </c>
      <c r="H18" s="6"/>
    </row>
    <row r="19" spans="1:9" ht="10.5" customHeight="1">
      <c r="A19" s="708" t="s">
        <v>3286</v>
      </c>
      <c r="B19" s="709"/>
      <c r="C19" s="710"/>
      <c r="D19" s="189" t="s">
        <v>1459</v>
      </c>
      <c r="E19" s="189" t="s">
        <v>3287</v>
      </c>
      <c r="F19" s="189" t="s">
        <v>1808</v>
      </c>
      <c r="G19" s="190" t="s">
        <v>3288</v>
      </c>
      <c r="H19" s="6"/>
    </row>
    <row r="20" spans="1:9" ht="10.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3289</v>
      </c>
    </row>
    <row r="21" spans="1:9" ht="24.75" customHeight="1">
      <c r="A21" s="639" t="s">
        <v>1291</v>
      </c>
      <c r="B21" s="640"/>
      <c r="C21" s="640"/>
      <c r="D21" s="640"/>
      <c r="E21" s="640"/>
      <c r="F21" s="640"/>
      <c r="G21" s="640"/>
      <c r="H21" s="641"/>
    </row>
    <row r="22" spans="1:9" ht="10.5" customHeight="1">
      <c r="A22" s="642" t="s">
        <v>1292</v>
      </c>
      <c r="B22" s="643"/>
      <c r="C22" s="196" t="s">
        <v>1284</v>
      </c>
      <c r="D22" s="185" t="s">
        <v>1286</v>
      </c>
      <c r="E22" s="189" t="s">
        <v>1293</v>
      </c>
      <c r="F22" s="642" t="s">
        <v>1294</v>
      </c>
      <c r="G22" s="643"/>
      <c r="H22" s="6"/>
    </row>
    <row r="23" spans="1:9" ht="10.5" customHeight="1">
      <c r="A23" s="626" t="s">
        <v>1295</v>
      </c>
      <c r="B23" s="627"/>
      <c r="C23" s="190" t="s">
        <v>1296</v>
      </c>
      <c r="D23" s="190" t="s">
        <v>1635</v>
      </c>
      <c r="E23" s="192">
        <v>17.606999999999999</v>
      </c>
      <c r="F23" s="628">
        <v>26.411000000000001</v>
      </c>
      <c r="G23" s="629"/>
      <c r="H23" s="6"/>
    </row>
    <row r="24" spans="1:9" ht="10.5" customHeight="1">
      <c r="A24" s="619" t="s">
        <v>1281</v>
      </c>
      <c r="B24" s="620"/>
      <c r="C24" s="620"/>
      <c r="D24" s="620"/>
      <c r="E24" s="620"/>
      <c r="F24" s="620"/>
      <c r="G24" s="621"/>
      <c r="H24" s="195" t="s">
        <v>1636</v>
      </c>
    </row>
    <row r="25" spans="1:9" ht="10.5" customHeight="1">
      <c r="A25" s="760" t="s">
        <v>1299</v>
      </c>
      <c r="B25" s="761"/>
      <c r="C25" s="761"/>
      <c r="D25" s="761"/>
      <c r="E25" s="761"/>
      <c r="F25" s="761"/>
      <c r="G25" s="761"/>
      <c r="H25" s="762"/>
    </row>
    <row r="26" spans="1:9" ht="10.5" customHeight="1">
      <c r="A26" s="633" t="s">
        <v>1270</v>
      </c>
      <c r="B26" s="634"/>
      <c r="C26" s="635"/>
      <c r="D26" s="196" t="s">
        <v>1284</v>
      </c>
      <c r="E26" s="189" t="s">
        <v>1285</v>
      </c>
      <c r="F26" s="188" t="s">
        <v>1286</v>
      </c>
      <c r="G26" s="190" t="s">
        <v>1274</v>
      </c>
      <c r="H26" s="6"/>
    </row>
    <row r="27" spans="1:9" ht="10.5" customHeight="1">
      <c r="A27" s="642" t="s">
        <v>1421</v>
      </c>
      <c r="B27" s="644"/>
      <c r="C27" s="643"/>
      <c r="D27" s="189" t="s">
        <v>1422</v>
      </c>
      <c r="E27" s="189" t="s">
        <v>1423</v>
      </c>
      <c r="F27" s="218" t="s">
        <v>2586</v>
      </c>
      <c r="G27" s="190" t="s">
        <v>3290</v>
      </c>
      <c r="H27" s="6"/>
    </row>
    <row r="28" spans="1:9" ht="10.5" customHeight="1">
      <c r="A28" s="619" t="s">
        <v>1281</v>
      </c>
      <c r="B28" s="620"/>
      <c r="C28" s="620"/>
      <c r="D28" s="620"/>
      <c r="E28" s="620"/>
      <c r="F28" s="620"/>
      <c r="G28" s="621"/>
      <c r="H28" s="195" t="s">
        <v>1537</v>
      </c>
    </row>
    <row r="29" spans="1:9" ht="10.5" customHeight="1">
      <c r="A29" s="471"/>
      <c r="B29" s="431"/>
      <c r="C29" s="431"/>
      <c r="D29" s="431"/>
      <c r="E29" s="431"/>
      <c r="F29" s="431"/>
      <c r="G29" s="431"/>
      <c r="H29" s="472"/>
    </row>
    <row r="30" spans="1:9" ht="11.25" customHeight="1">
      <c r="A30" s="622" t="s">
        <v>1303</v>
      </c>
      <c r="B30" s="623"/>
      <c r="C30" s="623"/>
      <c r="D30" s="623"/>
      <c r="E30" s="623"/>
      <c r="F30" s="623"/>
      <c r="G30" s="624"/>
      <c r="H30" s="195" t="s">
        <v>3291</v>
      </c>
    </row>
    <row r="31" spans="1:9" ht="8.25" customHeight="1">
      <c r="A31" s="625" t="s">
        <v>1305</v>
      </c>
      <c r="B31" s="625"/>
      <c r="C31" s="625"/>
      <c r="D31" s="625"/>
      <c r="E31" s="625"/>
      <c r="F31" s="625"/>
      <c r="G31" s="625"/>
      <c r="H31" s="625"/>
      <c r="I31" s="625"/>
    </row>
    <row r="32" spans="1:9" ht="0.95" customHeight="1"/>
    <row r="33" ht="33.950000000000003" customHeight="1"/>
  </sheetData>
  <mergeCells count="37">
    <mergeCell ref="A1:D1"/>
    <mergeCell ref="E1:H1"/>
    <mergeCell ref="A2:H2"/>
    <mergeCell ref="B3:F3"/>
    <mergeCell ref="G3:H3"/>
    <mergeCell ref="B4:F4"/>
    <mergeCell ref="G4:H4"/>
    <mergeCell ref="A5:C5"/>
    <mergeCell ref="D5:H6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G20"/>
    <mergeCell ref="A21:H21"/>
    <mergeCell ref="A22:B22"/>
    <mergeCell ref="F22:G22"/>
    <mergeCell ref="A23:B23"/>
    <mergeCell ref="F23:G23"/>
    <mergeCell ref="A24:G24"/>
    <mergeCell ref="A30:G30"/>
    <mergeCell ref="A31:I31"/>
    <mergeCell ref="A25:H25"/>
    <mergeCell ref="A26:C26"/>
    <mergeCell ref="A27:C27"/>
    <mergeCell ref="A28:G28"/>
    <mergeCell ref="A29:H29"/>
  </mergeCells>
  <pageMargins left="0.7" right="0.7" top="0.75" bottom="0.75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8.6640625" customWidth="1"/>
    <col min="8" max="8" width="11.33203125" customWidth="1"/>
    <col min="9" max="9" width="16.66406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.600000000000001" customHeight="1">
      <c r="A3" s="217" t="s">
        <v>1264</v>
      </c>
      <c r="B3" s="748" t="s">
        <v>3292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14.12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2715</v>
      </c>
      <c r="B7" s="644"/>
      <c r="C7" s="643"/>
      <c r="D7" s="189" t="s">
        <v>1401</v>
      </c>
      <c r="E7" s="192">
        <v>96</v>
      </c>
      <c r="F7" s="189" t="s">
        <v>1280</v>
      </c>
      <c r="G7" s="194">
        <v>1.92</v>
      </c>
      <c r="H7" s="6"/>
    </row>
    <row r="8" spans="1:8" ht="9.75" customHeight="1">
      <c r="A8" s="642" t="s">
        <v>1389</v>
      </c>
      <c r="B8" s="644"/>
      <c r="C8" s="643"/>
      <c r="D8" s="188" t="s">
        <v>1390</v>
      </c>
      <c r="E8" s="192">
        <v>3.5209999999999999</v>
      </c>
      <c r="F8" s="189" t="s">
        <v>1276</v>
      </c>
      <c r="G8" s="193">
        <v>176</v>
      </c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3293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711" t="s">
        <v>1274</v>
      </c>
      <c r="H11" s="713"/>
    </row>
    <row r="12" spans="1:8" ht="9.75" customHeight="1">
      <c r="A12" s="642" t="s">
        <v>2718</v>
      </c>
      <c r="B12" s="644"/>
      <c r="C12" s="643"/>
      <c r="D12" s="189" t="s">
        <v>1653</v>
      </c>
      <c r="E12" s="192">
        <v>53.95</v>
      </c>
      <c r="F12" s="190" t="s">
        <v>3294</v>
      </c>
      <c r="G12" s="194">
        <v>8.9920000000000009</v>
      </c>
      <c r="H12" s="6"/>
    </row>
    <row r="13" spans="1:8" ht="9.75" customHeight="1">
      <c r="A13" s="642" t="s">
        <v>2720</v>
      </c>
      <c r="B13" s="644"/>
      <c r="C13" s="643"/>
      <c r="D13" s="189" t="s">
        <v>1586</v>
      </c>
      <c r="E13" s="192">
        <v>10.9</v>
      </c>
      <c r="F13" s="190" t="s">
        <v>2262</v>
      </c>
      <c r="G13" s="193">
        <v>872</v>
      </c>
      <c r="H13" s="6"/>
    </row>
    <row r="14" spans="1:8" ht="9.7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3295</v>
      </c>
    </row>
    <row r="15" spans="1:8" ht="19.5" customHeight="1">
      <c r="A15" s="734" t="s">
        <v>1291</v>
      </c>
      <c r="B15" s="735"/>
      <c r="C15" s="735"/>
      <c r="D15" s="735"/>
      <c r="E15" s="735"/>
      <c r="F15" s="735"/>
      <c r="G15" s="735"/>
      <c r="H15" s="736"/>
    </row>
    <row r="16" spans="1:8" ht="9.7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9.75" customHeight="1">
      <c r="A17" s="737" t="s">
        <v>2486</v>
      </c>
      <c r="B17" s="738"/>
      <c r="C17" s="190" t="s">
        <v>1296</v>
      </c>
      <c r="D17" s="190" t="s">
        <v>1516</v>
      </c>
      <c r="E17" s="192">
        <v>17.606999999999999</v>
      </c>
      <c r="F17" s="628">
        <v>3.5209999999999999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1517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711" t="s">
        <v>1274</v>
      </c>
      <c r="H20" s="713"/>
    </row>
    <row r="21" spans="1:9" ht="9.75" customHeight="1">
      <c r="A21" s="642" t="s">
        <v>1421</v>
      </c>
      <c r="B21" s="644"/>
      <c r="C21" s="643"/>
      <c r="D21" s="189" t="s">
        <v>1422</v>
      </c>
      <c r="E21" s="189" t="s">
        <v>1879</v>
      </c>
      <c r="F21" s="190" t="s">
        <v>1424</v>
      </c>
      <c r="G21" s="190" t="s">
        <v>1790</v>
      </c>
      <c r="H21" s="6"/>
    </row>
    <row r="22" spans="1:9" ht="9.75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1791</v>
      </c>
    </row>
    <row r="23" spans="1:9" ht="9.7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0.35" customHeight="1">
      <c r="A24" s="622" t="s">
        <v>1303</v>
      </c>
      <c r="B24" s="623"/>
      <c r="C24" s="623"/>
      <c r="D24" s="623"/>
      <c r="E24" s="623"/>
      <c r="F24" s="623"/>
      <c r="G24" s="624"/>
      <c r="H24" s="195" t="s">
        <v>3296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30.95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G11:H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G20:H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8.6640625" customWidth="1"/>
    <col min="8" max="8" width="11.33203125" customWidth="1"/>
    <col min="9" max="9" width="16.66406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.600000000000001" customHeight="1">
      <c r="A3" s="217" t="s">
        <v>1264</v>
      </c>
      <c r="B3" s="748" t="s">
        <v>3297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14.13</v>
      </c>
      <c r="B4" s="748" t="s">
        <v>1886</v>
      </c>
      <c r="C4" s="749"/>
      <c r="D4" s="749"/>
      <c r="E4" s="749"/>
      <c r="F4" s="750"/>
      <c r="G4" s="528" t="s">
        <v>2475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2715</v>
      </c>
      <c r="B7" s="644"/>
      <c r="C7" s="643"/>
      <c r="D7" s="188" t="s">
        <v>1390</v>
      </c>
      <c r="E7" s="192">
        <v>96</v>
      </c>
      <c r="F7" s="189" t="s">
        <v>1609</v>
      </c>
      <c r="G7" s="193">
        <v>960</v>
      </c>
      <c r="H7" s="6"/>
    </row>
    <row r="8" spans="1:8" ht="9.75" customHeight="1">
      <c r="A8" s="642" t="s">
        <v>1389</v>
      </c>
      <c r="B8" s="644"/>
      <c r="C8" s="643"/>
      <c r="D8" s="188" t="s">
        <v>1390</v>
      </c>
      <c r="E8" s="192">
        <v>2.641</v>
      </c>
      <c r="F8" s="189" t="s">
        <v>1276</v>
      </c>
      <c r="G8" s="193">
        <v>132</v>
      </c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3298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711" t="s">
        <v>1274</v>
      </c>
      <c r="H11" s="713"/>
    </row>
    <row r="12" spans="1:8" ht="9.75" customHeight="1">
      <c r="A12" s="642" t="s">
        <v>3299</v>
      </c>
      <c r="B12" s="644"/>
      <c r="C12" s="643"/>
      <c r="D12" s="189" t="s">
        <v>1512</v>
      </c>
      <c r="E12" s="192">
        <v>8.6999999999999993</v>
      </c>
      <c r="F12" s="190" t="s">
        <v>2686</v>
      </c>
      <c r="G12" s="194">
        <v>8.6999999999999993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3300</v>
      </c>
    </row>
    <row r="14" spans="1:8" ht="19.5" customHeight="1">
      <c r="A14" s="734" t="s">
        <v>1291</v>
      </c>
      <c r="B14" s="735"/>
      <c r="C14" s="735"/>
      <c r="D14" s="735"/>
      <c r="E14" s="735"/>
      <c r="F14" s="735"/>
      <c r="G14" s="735"/>
      <c r="H14" s="736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737" t="s">
        <v>2486</v>
      </c>
      <c r="B16" s="738"/>
      <c r="C16" s="190" t="s">
        <v>1296</v>
      </c>
      <c r="D16" s="190" t="s">
        <v>3213</v>
      </c>
      <c r="E16" s="192">
        <v>17.606999999999999</v>
      </c>
      <c r="F16" s="628">
        <v>2.641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3214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8" t="s">
        <v>1286</v>
      </c>
      <c r="G19" s="711" t="s">
        <v>1274</v>
      </c>
      <c r="H19" s="713"/>
    </row>
    <row r="20" spans="1:9" ht="9.75" customHeight="1">
      <c r="A20" s="642" t="s">
        <v>1421</v>
      </c>
      <c r="B20" s="644"/>
      <c r="C20" s="643"/>
      <c r="D20" s="189" t="s">
        <v>1422</v>
      </c>
      <c r="E20" s="189" t="s">
        <v>1879</v>
      </c>
      <c r="F20" s="190" t="s">
        <v>1424</v>
      </c>
      <c r="G20" s="190" t="s">
        <v>3301</v>
      </c>
      <c r="H20" s="6"/>
    </row>
    <row r="21" spans="1:9" ht="9.75" customHeight="1">
      <c r="A21" s="619" t="s">
        <v>1281</v>
      </c>
      <c r="B21" s="620"/>
      <c r="C21" s="620"/>
      <c r="D21" s="620"/>
      <c r="E21" s="620"/>
      <c r="F21" s="620"/>
      <c r="G21" s="621"/>
      <c r="H21" s="195" t="s">
        <v>3302</v>
      </c>
    </row>
    <row r="22" spans="1:9" ht="9.75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0.35" customHeight="1">
      <c r="A23" s="622" t="s">
        <v>1303</v>
      </c>
      <c r="B23" s="623"/>
      <c r="C23" s="623"/>
      <c r="D23" s="623"/>
      <c r="E23" s="623"/>
      <c r="F23" s="623"/>
      <c r="G23" s="624"/>
      <c r="H23" s="195" t="s">
        <v>3303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G11:H11"/>
    <mergeCell ref="A12:C12"/>
    <mergeCell ref="A13:G13"/>
    <mergeCell ref="A14:H14"/>
    <mergeCell ref="A15:B15"/>
    <mergeCell ref="F15:G15"/>
    <mergeCell ref="A16:B16"/>
    <mergeCell ref="F16:G16"/>
    <mergeCell ref="A17:G17"/>
    <mergeCell ref="A18:H18"/>
    <mergeCell ref="A19:C19"/>
    <mergeCell ref="G19:H19"/>
    <mergeCell ref="A20:C20"/>
    <mergeCell ref="A21:G21"/>
    <mergeCell ref="A22:H22"/>
    <mergeCell ref="A23:G23"/>
    <mergeCell ref="A24:I24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8.6640625" customWidth="1"/>
    <col min="8" max="8" width="11.33203125" customWidth="1"/>
    <col min="9" max="9" width="16.66406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.600000000000001" customHeight="1">
      <c r="A3" s="217" t="s">
        <v>1264</v>
      </c>
      <c r="B3" s="748" t="s">
        <v>3304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14.14</v>
      </c>
      <c r="B4" s="748" t="s">
        <v>1886</v>
      </c>
      <c r="C4" s="749"/>
      <c r="D4" s="749"/>
      <c r="E4" s="749"/>
      <c r="F4" s="750"/>
      <c r="G4" s="528" t="s">
        <v>2417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2715</v>
      </c>
      <c r="B7" s="644"/>
      <c r="C7" s="643"/>
      <c r="D7" s="188" t="s">
        <v>1390</v>
      </c>
      <c r="E7" s="192">
        <v>96</v>
      </c>
      <c r="F7" s="189" t="s">
        <v>1276</v>
      </c>
      <c r="G7" s="194">
        <v>4.8</v>
      </c>
      <c r="H7" s="6"/>
    </row>
    <row r="8" spans="1:8" ht="9.75" customHeight="1">
      <c r="A8" s="642" t="s">
        <v>1389</v>
      </c>
      <c r="B8" s="644"/>
      <c r="C8" s="643"/>
      <c r="D8" s="188" t="s">
        <v>1390</v>
      </c>
      <c r="E8" s="192">
        <v>26.411000000000001</v>
      </c>
      <c r="F8" s="189" t="s">
        <v>1276</v>
      </c>
      <c r="G8" s="194">
        <v>1.321</v>
      </c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3305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711" t="s">
        <v>1274</v>
      </c>
      <c r="H11" s="713"/>
    </row>
    <row r="12" spans="1:8" ht="9.75" customHeight="1">
      <c r="A12" s="818" t="s">
        <v>3306</v>
      </c>
      <c r="B12" s="819"/>
      <c r="C12" s="820"/>
      <c r="D12" s="189" t="s">
        <v>1459</v>
      </c>
      <c r="E12" s="192">
        <v>112.3</v>
      </c>
      <c r="F12" s="190" t="s">
        <v>2686</v>
      </c>
      <c r="G12" s="194">
        <v>112.3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3307</v>
      </c>
    </row>
    <row r="14" spans="1:8" ht="19.5" customHeight="1">
      <c r="A14" s="734" t="s">
        <v>1291</v>
      </c>
      <c r="B14" s="735"/>
      <c r="C14" s="735"/>
      <c r="D14" s="735"/>
      <c r="E14" s="735"/>
      <c r="F14" s="735"/>
      <c r="G14" s="735"/>
      <c r="H14" s="736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737" t="s">
        <v>2486</v>
      </c>
      <c r="B16" s="738"/>
      <c r="C16" s="190" t="s">
        <v>1296</v>
      </c>
      <c r="D16" s="190" t="s">
        <v>1635</v>
      </c>
      <c r="E16" s="192">
        <v>17.606999999999999</v>
      </c>
      <c r="F16" s="628">
        <v>26.411000000000001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1636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8" t="s">
        <v>1286</v>
      </c>
      <c r="G19" s="711" t="s">
        <v>1274</v>
      </c>
      <c r="H19" s="713"/>
    </row>
    <row r="20" spans="1:9" ht="9.75" customHeight="1">
      <c r="A20" s="642" t="s">
        <v>1421</v>
      </c>
      <c r="B20" s="644"/>
      <c r="C20" s="643"/>
      <c r="D20" s="189" t="s">
        <v>1422</v>
      </c>
      <c r="E20" s="189" t="s">
        <v>1879</v>
      </c>
      <c r="F20" s="190" t="s">
        <v>3308</v>
      </c>
      <c r="G20" s="190" t="s">
        <v>2239</v>
      </c>
      <c r="H20" s="6"/>
    </row>
    <row r="21" spans="1:9" ht="9.75" customHeight="1">
      <c r="A21" s="619" t="s">
        <v>1281</v>
      </c>
      <c r="B21" s="620"/>
      <c r="C21" s="620"/>
      <c r="D21" s="620"/>
      <c r="E21" s="620"/>
      <c r="F21" s="620"/>
      <c r="G21" s="621"/>
      <c r="H21" s="195" t="s">
        <v>3309</v>
      </c>
    </row>
    <row r="22" spans="1:9" ht="9.75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0.35" customHeight="1">
      <c r="A23" s="622" t="s">
        <v>1303</v>
      </c>
      <c r="B23" s="623"/>
      <c r="C23" s="623"/>
      <c r="D23" s="623"/>
      <c r="E23" s="623"/>
      <c r="F23" s="623"/>
      <c r="G23" s="624"/>
      <c r="H23" s="195" t="s">
        <v>3310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G11:H11"/>
    <mergeCell ref="A12:C12"/>
    <mergeCell ref="A13:G13"/>
    <mergeCell ref="A14:H14"/>
    <mergeCell ref="A15:B15"/>
    <mergeCell ref="F15:G15"/>
    <mergeCell ref="A16:B16"/>
    <mergeCell ref="F16:G16"/>
    <mergeCell ref="A17:G17"/>
    <mergeCell ref="A18:H18"/>
    <mergeCell ref="A19:C19"/>
    <mergeCell ref="G19:H19"/>
    <mergeCell ref="A20:C20"/>
    <mergeCell ref="A21:G21"/>
    <mergeCell ref="A22:H22"/>
    <mergeCell ref="A23:G23"/>
    <mergeCell ref="A24:I2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sqref="A1:G1"/>
    </sheetView>
  </sheetViews>
  <sheetFormatPr baseColWidth="10" defaultColWidth="8.83203125" defaultRowHeight="12.75"/>
  <cols>
    <col min="1" max="1" width="18.83203125" customWidth="1"/>
    <col min="2" max="2" width="32.1640625" customWidth="1"/>
    <col min="3" max="3" width="14" customWidth="1"/>
    <col min="4" max="4" width="9.6640625" customWidth="1"/>
    <col min="5" max="5" width="11.33203125" customWidth="1"/>
    <col min="6" max="6" width="13.33203125" customWidth="1"/>
    <col min="7" max="7" width="14" customWidth="1"/>
    <col min="8" max="8" width="3.1640625" customWidth="1"/>
  </cols>
  <sheetData>
    <row r="1" spans="1:8" ht="9" customHeight="1">
      <c r="A1" s="524" t="s">
        <v>871</v>
      </c>
      <c r="B1" s="524"/>
      <c r="C1" s="524"/>
      <c r="D1" s="524"/>
      <c r="E1" s="524"/>
      <c r="F1" s="524"/>
      <c r="G1" s="524"/>
      <c r="H1" s="524"/>
    </row>
    <row r="2" spans="1:8" ht="18" customHeight="1">
      <c r="A2" s="113" t="s">
        <v>872</v>
      </c>
      <c r="B2" s="114" t="s">
        <v>873</v>
      </c>
      <c r="C2" s="115" t="s">
        <v>874</v>
      </c>
      <c r="D2" s="116" t="s">
        <v>875</v>
      </c>
      <c r="E2" s="117" t="s">
        <v>876</v>
      </c>
      <c r="F2" s="118" t="s">
        <v>877</v>
      </c>
      <c r="G2" s="117" t="s">
        <v>878</v>
      </c>
    </row>
    <row r="3" spans="1:8" ht="9" customHeight="1">
      <c r="A3" s="119" t="s">
        <v>879</v>
      </c>
      <c r="B3" s="120"/>
      <c r="C3" s="120"/>
      <c r="D3" s="120"/>
      <c r="E3" s="120"/>
      <c r="F3" s="120"/>
      <c r="G3" s="120"/>
    </row>
    <row r="4" spans="1:8" ht="9" customHeight="1">
      <c r="A4" s="121" t="s">
        <v>880</v>
      </c>
      <c r="B4" s="121" t="s">
        <v>881</v>
      </c>
      <c r="C4" s="121" t="s">
        <v>882</v>
      </c>
      <c r="D4" s="122">
        <v>1</v>
      </c>
      <c r="E4" s="123" t="s">
        <v>883</v>
      </c>
      <c r="F4" s="123" t="s">
        <v>884</v>
      </c>
      <c r="G4" s="123" t="s">
        <v>885</v>
      </c>
    </row>
    <row r="5" spans="1:8" ht="9" customHeight="1">
      <c r="A5" s="525" t="s">
        <v>886</v>
      </c>
      <c r="B5" s="526"/>
      <c r="C5" s="526"/>
      <c r="D5" s="526"/>
      <c r="E5" s="526"/>
      <c r="F5" s="527"/>
      <c r="G5" s="123" t="s">
        <v>885</v>
      </c>
    </row>
    <row r="6" spans="1:8" ht="9" customHeight="1">
      <c r="A6" s="119" t="s">
        <v>887</v>
      </c>
      <c r="B6" s="120"/>
      <c r="C6" s="120"/>
      <c r="D6" s="120"/>
      <c r="E6" s="120"/>
      <c r="F6" s="120"/>
      <c r="G6" s="120"/>
    </row>
    <row r="7" spans="1:8" ht="9" customHeight="1">
      <c r="A7" s="121" t="s">
        <v>888</v>
      </c>
      <c r="B7" s="121" t="s">
        <v>889</v>
      </c>
      <c r="C7" s="121" t="s">
        <v>890</v>
      </c>
      <c r="D7" s="122">
        <v>10</v>
      </c>
      <c r="E7" s="123" t="s">
        <v>883</v>
      </c>
      <c r="F7" s="124">
        <v>29.125</v>
      </c>
      <c r="G7" s="123" t="s">
        <v>891</v>
      </c>
    </row>
    <row r="8" spans="1:8" ht="9" customHeight="1">
      <c r="A8" s="121" t="s">
        <v>888</v>
      </c>
      <c r="B8" s="121" t="s">
        <v>892</v>
      </c>
      <c r="C8" s="121" t="s">
        <v>890</v>
      </c>
      <c r="D8" s="122">
        <v>3</v>
      </c>
      <c r="E8" s="123" t="s">
        <v>883</v>
      </c>
      <c r="F8" s="124">
        <v>10.602</v>
      </c>
      <c r="G8" s="124">
        <v>265.03800000000001</v>
      </c>
    </row>
    <row r="9" spans="1:8" ht="9" customHeight="1">
      <c r="A9" s="121" t="s">
        <v>888</v>
      </c>
      <c r="B9" s="121" t="s">
        <v>893</v>
      </c>
      <c r="C9" s="121" t="s">
        <v>894</v>
      </c>
      <c r="D9" s="122">
        <v>4</v>
      </c>
      <c r="E9" s="123" t="s">
        <v>883</v>
      </c>
      <c r="F9" s="124">
        <v>31.454999999999998</v>
      </c>
      <c r="G9" s="123" t="s">
        <v>895</v>
      </c>
    </row>
    <row r="10" spans="1:8" ht="9" customHeight="1">
      <c r="A10" s="525" t="s">
        <v>886</v>
      </c>
      <c r="B10" s="526"/>
      <c r="C10" s="526"/>
      <c r="D10" s="526"/>
      <c r="E10" s="526"/>
      <c r="F10" s="527"/>
      <c r="G10" s="123" t="s">
        <v>896</v>
      </c>
    </row>
    <row r="11" spans="1:8" ht="9" customHeight="1">
      <c r="A11" s="119" t="s">
        <v>897</v>
      </c>
      <c r="B11" s="120"/>
      <c r="C11" s="120"/>
      <c r="D11" s="120"/>
      <c r="E11" s="120"/>
      <c r="F11" s="120"/>
      <c r="G11" s="120"/>
    </row>
    <row r="12" spans="1:8" ht="9" customHeight="1">
      <c r="A12" s="121" t="s">
        <v>898</v>
      </c>
      <c r="B12" s="121" t="s">
        <v>899</v>
      </c>
      <c r="C12" s="121" t="s">
        <v>894</v>
      </c>
      <c r="D12" s="122">
        <v>1</v>
      </c>
      <c r="E12" s="6"/>
      <c r="F12" s="124">
        <v>908.7</v>
      </c>
      <c r="G12" s="124">
        <v>908.7</v>
      </c>
    </row>
    <row r="13" spans="1:8" ht="9" customHeight="1">
      <c r="A13" s="121" t="s">
        <v>900</v>
      </c>
      <c r="B13" s="121" t="s">
        <v>901</v>
      </c>
      <c r="C13" s="121" t="s">
        <v>894</v>
      </c>
      <c r="D13" s="122">
        <v>1</v>
      </c>
      <c r="E13" s="6"/>
      <c r="F13" s="124">
        <v>372.8</v>
      </c>
      <c r="G13" s="124">
        <v>372.8</v>
      </c>
    </row>
    <row r="14" spans="1:8" ht="9" customHeight="1">
      <c r="A14" s="121" t="s">
        <v>902</v>
      </c>
      <c r="B14" s="121" t="s">
        <v>903</v>
      </c>
      <c r="C14" s="121" t="s">
        <v>894</v>
      </c>
      <c r="D14" s="122">
        <v>1</v>
      </c>
      <c r="E14" s="6"/>
      <c r="F14" s="124">
        <v>372.8</v>
      </c>
      <c r="G14" s="124">
        <v>372.8</v>
      </c>
    </row>
    <row r="15" spans="1:8" ht="9" customHeight="1">
      <c r="A15" s="525" t="s">
        <v>886</v>
      </c>
      <c r="B15" s="526"/>
      <c r="C15" s="526"/>
      <c r="D15" s="526"/>
      <c r="E15" s="526"/>
      <c r="F15" s="527"/>
      <c r="G15" s="123" t="s">
        <v>904</v>
      </c>
    </row>
    <row r="16" spans="1:8" ht="9" customHeight="1">
      <c r="A16" s="528" t="s">
        <v>905</v>
      </c>
      <c r="B16" s="529"/>
      <c r="C16" s="529"/>
      <c r="D16" s="529"/>
      <c r="E16" s="529"/>
      <c r="F16" s="530"/>
      <c r="G16" s="123" t="s">
        <v>906</v>
      </c>
    </row>
    <row r="17" ht="33.950000000000003" customHeight="1"/>
  </sheetData>
  <mergeCells count="5">
    <mergeCell ref="A1:H1"/>
    <mergeCell ref="A5:F5"/>
    <mergeCell ref="A10:F10"/>
    <mergeCell ref="A15:F15"/>
    <mergeCell ref="A16:F16"/>
  </mergeCells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selection sqref="A1:G1"/>
    </sheetView>
  </sheetViews>
  <sheetFormatPr baseColWidth="10" defaultColWidth="8.83203125" defaultRowHeight="12.75"/>
  <cols>
    <col min="1" max="1" width="3.6640625" customWidth="1"/>
    <col min="2" max="2" width="7.33203125" customWidth="1"/>
    <col min="3" max="3" width="33.83203125" customWidth="1"/>
    <col min="4" max="4" width="8.1640625" customWidth="1"/>
    <col min="5" max="6" width="11.1640625" customWidth="1"/>
    <col min="7" max="7" width="10.6640625" customWidth="1"/>
    <col min="8" max="8" width="9.83203125" customWidth="1"/>
    <col min="9" max="9" width="11.33203125" customWidth="1"/>
    <col min="10" max="10" width="9.33203125" customWidth="1"/>
  </cols>
  <sheetData>
    <row r="1" spans="1:9" ht="54.6" customHeight="1">
      <c r="A1" s="674" t="s">
        <v>3311</v>
      </c>
      <c r="B1" s="675"/>
      <c r="C1" s="675"/>
      <c r="D1" s="675"/>
      <c r="E1" s="676"/>
      <c r="F1" s="693" t="s">
        <v>1307</v>
      </c>
      <c r="G1" s="694"/>
      <c r="H1" s="694"/>
      <c r="I1" s="695"/>
    </row>
    <row r="2" spans="1:9" ht="11.1" customHeight="1">
      <c r="A2" s="391"/>
      <c r="B2" s="392"/>
      <c r="C2" s="392"/>
      <c r="D2" s="392"/>
      <c r="E2" s="392"/>
      <c r="F2" s="392"/>
      <c r="G2" s="392"/>
      <c r="H2" s="392"/>
      <c r="I2" s="393"/>
    </row>
    <row r="3" spans="1:9" ht="11.1" customHeight="1">
      <c r="A3" s="209" t="s">
        <v>3312</v>
      </c>
      <c r="B3" s="210" t="s">
        <v>3313</v>
      </c>
      <c r="C3" s="685" t="s">
        <v>3314</v>
      </c>
      <c r="D3" s="686"/>
      <c r="E3" s="686"/>
      <c r="F3" s="686"/>
      <c r="G3" s="687"/>
      <c r="H3" s="701" t="s">
        <v>1310</v>
      </c>
      <c r="I3" s="702"/>
    </row>
    <row r="4" spans="1:9" ht="11.1" customHeight="1">
      <c r="A4" s="1051">
        <v>15.1</v>
      </c>
      <c r="B4" s="1052"/>
      <c r="C4" s="685" t="s">
        <v>1311</v>
      </c>
      <c r="D4" s="686"/>
      <c r="E4" s="686"/>
      <c r="F4" s="686"/>
      <c r="G4" s="687"/>
      <c r="H4" s="688" t="s">
        <v>1312</v>
      </c>
      <c r="I4" s="689"/>
    </row>
    <row r="5" spans="1:9" ht="11.1" customHeight="1">
      <c r="A5" s="1053" t="s">
        <v>1313</v>
      </c>
      <c r="B5" s="1054"/>
      <c r="C5" s="1054"/>
      <c r="D5" s="1054"/>
      <c r="E5" s="1054"/>
      <c r="F5" s="1054"/>
      <c r="G5" s="1054"/>
      <c r="H5" s="1054"/>
      <c r="I5" s="1055"/>
    </row>
    <row r="6" spans="1:9" ht="11.1" customHeight="1">
      <c r="A6" s="674" t="s">
        <v>1314</v>
      </c>
      <c r="B6" s="675"/>
      <c r="C6" s="675"/>
      <c r="D6" s="676"/>
      <c r="E6" s="203" t="s">
        <v>1352</v>
      </c>
      <c r="F6" s="203" t="s">
        <v>1316</v>
      </c>
      <c r="G6" s="201" t="s">
        <v>1317</v>
      </c>
      <c r="H6" s="202" t="s">
        <v>1318</v>
      </c>
      <c r="I6" s="6"/>
    </row>
    <row r="7" spans="1:9" ht="11.1" customHeight="1">
      <c r="A7" s="679" t="s">
        <v>2037</v>
      </c>
      <c r="B7" s="681"/>
      <c r="C7" s="681"/>
      <c r="D7" s="680"/>
      <c r="E7" s="203" t="s">
        <v>1354</v>
      </c>
      <c r="F7" s="213">
        <v>21.088000000000001</v>
      </c>
      <c r="G7" s="203" t="s">
        <v>1321</v>
      </c>
      <c r="H7" s="206">
        <v>1.054</v>
      </c>
      <c r="I7" s="6"/>
    </row>
    <row r="8" spans="1:9" ht="11.1" customHeight="1">
      <c r="A8" s="391"/>
      <c r="B8" s="392"/>
      <c r="C8" s="392"/>
      <c r="D8" s="393"/>
      <c r="E8" s="6"/>
      <c r="F8" s="6"/>
      <c r="G8" s="6"/>
      <c r="H8" s="6"/>
      <c r="I8" s="6"/>
    </row>
    <row r="9" spans="1:9" ht="11.1" customHeight="1">
      <c r="A9" s="662" t="s">
        <v>1325</v>
      </c>
      <c r="B9" s="663"/>
      <c r="C9" s="663"/>
      <c r="D9" s="663"/>
      <c r="E9" s="663"/>
      <c r="F9" s="663"/>
      <c r="G9" s="663"/>
      <c r="H9" s="664"/>
      <c r="I9" s="207" t="s">
        <v>3315</v>
      </c>
    </row>
    <row r="10" spans="1:9" ht="24.75" customHeight="1">
      <c r="A10" s="503"/>
      <c r="B10" s="897"/>
      <c r="C10" s="321" t="s">
        <v>1327</v>
      </c>
      <c r="D10" s="272"/>
      <c r="E10" s="272"/>
      <c r="F10" s="272"/>
      <c r="G10" s="322">
        <v>2880</v>
      </c>
      <c r="H10" s="272"/>
      <c r="I10" s="44"/>
    </row>
    <row r="11" spans="1:9" ht="11.1" customHeight="1">
      <c r="A11" s="674" t="s">
        <v>1314</v>
      </c>
      <c r="B11" s="675"/>
      <c r="C11" s="675"/>
      <c r="D11" s="676"/>
      <c r="E11" s="208" t="s">
        <v>1328</v>
      </c>
      <c r="F11" s="203" t="s">
        <v>1329</v>
      </c>
      <c r="G11" s="201" t="s">
        <v>1330</v>
      </c>
      <c r="H11" s="677" t="s">
        <v>1318</v>
      </c>
      <c r="I11" s="678"/>
    </row>
    <row r="12" spans="1:9" ht="11.1" customHeight="1">
      <c r="A12" s="391"/>
      <c r="B12" s="392"/>
      <c r="C12" s="392"/>
      <c r="D12" s="393"/>
      <c r="E12" s="6"/>
      <c r="F12" s="6"/>
      <c r="G12" s="6"/>
      <c r="H12" s="202" t="s">
        <v>1379</v>
      </c>
      <c r="I12" s="6"/>
    </row>
    <row r="13" spans="1:9" ht="11.1" customHeight="1">
      <c r="A13" s="391"/>
      <c r="B13" s="392"/>
      <c r="C13" s="392"/>
      <c r="D13" s="393"/>
      <c r="E13" s="6"/>
      <c r="F13" s="6"/>
      <c r="G13" s="6"/>
      <c r="H13" s="202" t="s">
        <v>1379</v>
      </c>
      <c r="I13" s="6"/>
    </row>
    <row r="14" spans="1:9" ht="11.1" customHeight="1">
      <c r="A14" s="662" t="s">
        <v>1325</v>
      </c>
      <c r="B14" s="663"/>
      <c r="C14" s="663"/>
      <c r="D14" s="663"/>
      <c r="E14" s="663"/>
      <c r="F14" s="663"/>
      <c r="G14" s="663"/>
      <c r="H14" s="664"/>
      <c r="I14" s="215" t="s">
        <v>1380</v>
      </c>
    </row>
    <row r="15" spans="1:9" ht="24.75" customHeight="1">
      <c r="A15" s="671" t="s">
        <v>1336</v>
      </c>
      <c r="B15" s="672"/>
      <c r="C15" s="672"/>
      <c r="D15" s="672"/>
      <c r="E15" s="672"/>
      <c r="F15" s="672"/>
      <c r="G15" s="672"/>
      <c r="H15" s="672"/>
      <c r="I15" s="673"/>
    </row>
    <row r="16" spans="1:9" ht="11.1" customHeight="1">
      <c r="A16" s="679" t="s">
        <v>1337</v>
      </c>
      <c r="B16" s="681"/>
      <c r="C16" s="680"/>
      <c r="D16" s="201" t="s">
        <v>1328</v>
      </c>
      <c r="E16" s="199" t="s">
        <v>1330</v>
      </c>
      <c r="F16" s="203" t="s">
        <v>1338</v>
      </c>
      <c r="G16" s="679" t="s">
        <v>1339</v>
      </c>
      <c r="H16" s="680"/>
      <c r="I16" s="6"/>
    </row>
    <row r="17" spans="1:10" ht="11.1" customHeight="1">
      <c r="A17" s="391"/>
      <c r="B17" s="392"/>
      <c r="C17" s="234" t="s">
        <v>3316</v>
      </c>
      <c r="D17" s="323" t="s">
        <v>1341</v>
      </c>
      <c r="E17" s="202" t="s">
        <v>1382</v>
      </c>
      <c r="F17" s="213">
        <v>42.174999999999997</v>
      </c>
      <c r="G17" s="669">
        <v>21.088000000000001</v>
      </c>
      <c r="H17" s="670"/>
      <c r="I17" s="6"/>
    </row>
    <row r="18" spans="1:10" ht="11.1" customHeight="1">
      <c r="A18" s="662" t="s">
        <v>1325</v>
      </c>
      <c r="B18" s="663"/>
      <c r="C18" s="663"/>
      <c r="D18" s="663"/>
      <c r="E18" s="663"/>
      <c r="F18" s="663"/>
      <c r="G18" s="663"/>
      <c r="H18" s="664"/>
      <c r="I18" s="207" t="s">
        <v>1383</v>
      </c>
    </row>
    <row r="19" spans="1:10" ht="11.1" customHeight="1">
      <c r="A19" s="832" t="s">
        <v>1344</v>
      </c>
      <c r="B19" s="833"/>
      <c r="C19" s="833"/>
      <c r="D19" s="833"/>
      <c r="E19" s="833"/>
      <c r="F19" s="833"/>
      <c r="G19" s="833"/>
      <c r="H19" s="833"/>
      <c r="I19" s="834"/>
    </row>
    <row r="20" spans="1:10" ht="11.1" customHeight="1">
      <c r="A20" s="674" t="s">
        <v>1314</v>
      </c>
      <c r="B20" s="675"/>
      <c r="C20" s="675"/>
      <c r="D20" s="676"/>
      <c r="E20" s="208" t="s">
        <v>1328</v>
      </c>
      <c r="F20" s="203" t="s">
        <v>1329</v>
      </c>
      <c r="G20" s="201" t="s">
        <v>1330</v>
      </c>
      <c r="H20" s="677" t="s">
        <v>1318</v>
      </c>
      <c r="I20" s="678"/>
    </row>
    <row r="21" spans="1:10" ht="11.1" customHeight="1">
      <c r="A21" s="391"/>
      <c r="B21" s="392"/>
      <c r="C21" s="393"/>
      <c r="D21" s="6"/>
      <c r="E21" s="6"/>
      <c r="F21" s="6"/>
      <c r="G21" s="6"/>
      <c r="H21" s="202" t="s">
        <v>1384</v>
      </c>
      <c r="I21" s="6"/>
    </row>
    <row r="22" spans="1:10" ht="11.1" customHeight="1">
      <c r="A22" s="662" t="s">
        <v>1325</v>
      </c>
      <c r="B22" s="663"/>
      <c r="C22" s="663"/>
      <c r="D22" s="663"/>
      <c r="E22" s="663"/>
      <c r="F22" s="663"/>
      <c r="G22" s="663"/>
      <c r="H22" s="664"/>
      <c r="I22" s="215" t="s">
        <v>1380</v>
      </c>
    </row>
    <row r="23" spans="1:10" ht="11.1" customHeight="1">
      <c r="A23" s="471"/>
      <c r="B23" s="431"/>
      <c r="C23" s="431"/>
      <c r="D23" s="431"/>
      <c r="E23" s="431"/>
      <c r="F23" s="431"/>
      <c r="G23" s="431"/>
      <c r="H23" s="431"/>
      <c r="I23" s="472"/>
    </row>
    <row r="24" spans="1:10" ht="11.45" customHeight="1">
      <c r="A24" s="665" t="s">
        <v>1347</v>
      </c>
      <c r="B24" s="666"/>
      <c r="C24" s="666"/>
      <c r="D24" s="666"/>
      <c r="E24" s="666"/>
      <c r="F24" s="666"/>
      <c r="G24" s="666"/>
      <c r="H24" s="667"/>
      <c r="I24" s="207" t="s">
        <v>3317</v>
      </c>
    </row>
    <row r="25" spans="1:10" ht="8.25" customHeight="1">
      <c r="A25" s="668" t="s">
        <v>1349</v>
      </c>
      <c r="B25" s="668"/>
      <c r="C25" s="668"/>
      <c r="D25" s="668"/>
      <c r="E25" s="668"/>
      <c r="F25" s="668"/>
      <c r="G25" s="668"/>
      <c r="H25" s="668"/>
      <c r="I25" s="668"/>
      <c r="J25" s="668"/>
    </row>
    <row r="26" spans="1:10" ht="0.95" customHeight="1"/>
    <row r="27" spans="1:10" ht="36.950000000000003" customHeight="1"/>
  </sheetData>
  <mergeCells count="33">
    <mergeCell ref="A1:E1"/>
    <mergeCell ref="F1:I1"/>
    <mergeCell ref="A2:I2"/>
    <mergeCell ref="C3:G3"/>
    <mergeCell ref="H3:I3"/>
    <mergeCell ref="A4:B4"/>
    <mergeCell ref="C4:G4"/>
    <mergeCell ref="H4:I4"/>
    <mergeCell ref="A5:I5"/>
    <mergeCell ref="A6:D6"/>
    <mergeCell ref="A7:D7"/>
    <mergeCell ref="A8:D8"/>
    <mergeCell ref="A9:H9"/>
    <mergeCell ref="A10:B10"/>
    <mergeCell ref="A11:D11"/>
    <mergeCell ref="H11:I11"/>
    <mergeCell ref="A12:D12"/>
    <mergeCell ref="A13:D13"/>
    <mergeCell ref="A14:H14"/>
    <mergeCell ref="A15:I15"/>
    <mergeCell ref="A16:C16"/>
    <mergeCell ref="G16:H16"/>
    <mergeCell ref="A17:B17"/>
    <mergeCell ref="G17:H17"/>
    <mergeCell ref="A18:H18"/>
    <mergeCell ref="A19:I19"/>
    <mergeCell ref="A20:D20"/>
    <mergeCell ref="H20:I20"/>
    <mergeCell ref="A21:C21"/>
    <mergeCell ref="A22:H22"/>
    <mergeCell ref="A23:I23"/>
    <mergeCell ref="A24:H24"/>
    <mergeCell ref="A25:J25"/>
  </mergeCells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9.83203125" customWidth="1"/>
    <col min="8" max="8" width="10.33203125" customWidth="1"/>
    <col min="9" max="9" width="16.66406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3318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15.2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5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59.543999999999997</v>
      </c>
      <c r="F7" s="189" t="s">
        <v>1276</v>
      </c>
      <c r="G7" s="198">
        <v>2.9769999999999999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3319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5" t="s">
        <v>1274</v>
      </c>
      <c r="H11" s="6"/>
    </row>
    <row r="12" spans="1:8" ht="9.75" customHeight="1">
      <c r="A12" s="1058" t="s">
        <v>3320</v>
      </c>
      <c r="B12" s="1059"/>
      <c r="C12" s="1060"/>
      <c r="D12" s="189" t="s">
        <v>1653</v>
      </c>
      <c r="E12" s="192">
        <v>122</v>
      </c>
      <c r="F12" s="191">
        <v>1</v>
      </c>
      <c r="G12" s="198">
        <v>122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3321</v>
      </c>
    </row>
    <row r="14" spans="1:8" ht="19.5" customHeight="1">
      <c r="A14" s="734" t="s">
        <v>1291</v>
      </c>
      <c r="B14" s="735"/>
      <c r="C14" s="735"/>
      <c r="D14" s="735"/>
      <c r="E14" s="735"/>
      <c r="F14" s="735"/>
      <c r="G14" s="735"/>
      <c r="H14" s="736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190" t="s">
        <v>1297</v>
      </c>
      <c r="E16" s="192">
        <v>238.17500000000001</v>
      </c>
      <c r="F16" s="628">
        <v>59.543999999999997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3323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9" t="s">
        <v>1286</v>
      </c>
      <c r="G19" s="185" t="s">
        <v>1274</v>
      </c>
      <c r="H19" s="6"/>
    </row>
    <row r="20" spans="1:9" ht="9.1999999999999993" customHeight="1">
      <c r="A20" s="391"/>
      <c r="B20" s="392"/>
      <c r="C20" s="393"/>
      <c r="D20" s="6"/>
      <c r="E20" s="6"/>
      <c r="F20" s="6"/>
      <c r="G20" s="6"/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6"/>
    </row>
    <row r="22" spans="1:9" ht="9.75" customHeight="1">
      <c r="A22" s="824" t="s">
        <v>1968</v>
      </c>
      <c r="B22" s="825"/>
      <c r="C22" s="825"/>
      <c r="D22" s="825"/>
      <c r="E22" s="825"/>
      <c r="F22" s="825"/>
      <c r="G22" s="826"/>
      <c r="H22" s="216" t="s">
        <v>1394</v>
      </c>
    </row>
    <row r="23" spans="1:9" ht="10.35" customHeight="1">
      <c r="A23" s="827"/>
      <c r="B23" s="828"/>
      <c r="C23" s="828"/>
      <c r="D23" s="828"/>
      <c r="E23" s="828"/>
      <c r="F23" s="828"/>
      <c r="G23" s="829"/>
      <c r="H23" s="195" t="s">
        <v>1590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C20"/>
    <mergeCell ref="A21:B21"/>
  </mergeCells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3324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15.3</v>
      </c>
      <c r="B4" s="748" t="s">
        <v>1886</v>
      </c>
      <c r="C4" s="749"/>
      <c r="D4" s="749"/>
      <c r="E4" s="749"/>
      <c r="F4" s="750"/>
      <c r="G4" s="528" t="s">
        <v>2417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23.818000000000001</v>
      </c>
      <c r="F7" s="189" t="s">
        <v>1276</v>
      </c>
      <c r="G7" s="192">
        <v>1.1910000000000001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3325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9.75" customHeight="1">
      <c r="A12" s="1061" t="s">
        <v>3326</v>
      </c>
      <c r="B12" s="1062"/>
      <c r="C12" s="1063"/>
      <c r="D12" s="196" t="s">
        <v>3327</v>
      </c>
      <c r="E12" s="192">
        <v>122</v>
      </c>
      <c r="F12" s="191">
        <v>1</v>
      </c>
      <c r="G12" s="192">
        <v>122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3321</v>
      </c>
    </row>
    <row r="14" spans="1:8" ht="19.5" customHeight="1">
      <c r="A14" s="734" t="s">
        <v>1291</v>
      </c>
      <c r="B14" s="735"/>
      <c r="C14" s="735"/>
      <c r="D14" s="735"/>
      <c r="E14" s="735"/>
      <c r="F14" s="735"/>
      <c r="G14" s="735"/>
      <c r="H14" s="736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190" t="s">
        <v>2262</v>
      </c>
      <c r="E16" s="192">
        <v>238.17500000000001</v>
      </c>
      <c r="F16" s="628">
        <v>23.818000000000001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2263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9" t="s">
        <v>1286</v>
      </c>
      <c r="G19" s="189" t="s">
        <v>1274</v>
      </c>
      <c r="H19" s="6"/>
    </row>
    <row r="20" spans="1:9" ht="9.75" customHeight="1">
      <c r="A20" s="391"/>
      <c r="B20" s="393"/>
      <c r="C20" s="6"/>
      <c r="D20" s="6"/>
      <c r="E20" s="6"/>
      <c r="F20" s="6"/>
      <c r="G20" s="6"/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22"/>
    </row>
    <row r="22" spans="1:9" ht="9.75" customHeight="1">
      <c r="A22" s="824" t="s">
        <v>1968</v>
      </c>
      <c r="B22" s="825"/>
      <c r="C22" s="825"/>
      <c r="D22" s="825"/>
      <c r="E22" s="825"/>
      <c r="F22" s="825"/>
      <c r="G22" s="826"/>
      <c r="H22" s="216" t="s">
        <v>1394</v>
      </c>
    </row>
    <row r="23" spans="1:9" ht="10.35" customHeight="1">
      <c r="A23" s="827"/>
      <c r="B23" s="828"/>
      <c r="C23" s="828"/>
      <c r="D23" s="828"/>
      <c r="E23" s="828"/>
      <c r="F23" s="828"/>
      <c r="G23" s="829"/>
      <c r="H23" s="195" t="s">
        <v>3328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B20"/>
    <mergeCell ref="A21:B21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3329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15.3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23.818000000000001</v>
      </c>
      <c r="F7" s="189" t="s">
        <v>1276</v>
      </c>
      <c r="G7" s="192">
        <v>1.1910000000000001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3325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9.75" customHeight="1">
      <c r="A12" s="528" t="s">
        <v>3330</v>
      </c>
      <c r="B12" s="529"/>
      <c r="C12" s="530"/>
      <c r="D12" s="196" t="s">
        <v>3327</v>
      </c>
      <c r="E12" s="192">
        <v>93</v>
      </c>
      <c r="F12" s="189" t="s">
        <v>1391</v>
      </c>
      <c r="G12" s="192">
        <v>6.51</v>
      </c>
      <c r="H12" s="6"/>
    </row>
    <row r="13" spans="1:8" ht="9.75" customHeight="1">
      <c r="A13" s="904" t="s">
        <v>3331</v>
      </c>
      <c r="B13" s="1064"/>
      <c r="C13" s="905"/>
      <c r="D13" s="196" t="s">
        <v>3327</v>
      </c>
      <c r="E13" s="192">
        <v>975</v>
      </c>
      <c r="F13" s="191">
        <v>1</v>
      </c>
      <c r="G13" s="192">
        <v>975</v>
      </c>
      <c r="H13" s="6"/>
    </row>
    <row r="14" spans="1:8" ht="9.7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3332</v>
      </c>
    </row>
    <row r="15" spans="1:8" ht="19.5" customHeight="1">
      <c r="A15" s="734" t="s">
        <v>1291</v>
      </c>
      <c r="B15" s="735"/>
      <c r="C15" s="735"/>
      <c r="D15" s="735"/>
      <c r="E15" s="735"/>
      <c r="F15" s="735"/>
      <c r="G15" s="735"/>
      <c r="H15" s="736"/>
    </row>
    <row r="16" spans="1:8" ht="9.7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9.75" customHeight="1">
      <c r="A17" s="1056" t="s">
        <v>3322</v>
      </c>
      <c r="B17" s="1057"/>
      <c r="C17" s="190" t="s">
        <v>1296</v>
      </c>
      <c r="D17" s="190" t="s">
        <v>2262</v>
      </c>
      <c r="E17" s="192">
        <v>238.17500000000001</v>
      </c>
      <c r="F17" s="628">
        <v>23.818000000000001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2263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9" t="s">
        <v>1286</v>
      </c>
      <c r="G20" s="189" t="s">
        <v>1274</v>
      </c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6"/>
    </row>
    <row r="22" spans="1:9" ht="9.75" customHeight="1">
      <c r="A22" s="391"/>
      <c r="B22" s="393"/>
      <c r="C22" s="6"/>
      <c r="D22" s="6"/>
      <c r="E22" s="6"/>
      <c r="F22" s="6"/>
      <c r="G22" s="6"/>
      <c r="H22" s="22"/>
    </row>
    <row r="23" spans="1:9" ht="9.75" customHeight="1">
      <c r="A23" s="824" t="s">
        <v>1968</v>
      </c>
      <c r="B23" s="825"/>
      <c r="C23" s="825"/>
      <c r="D23" s="825"/>
      <c r="E23" s="825"/>
      <c r="F23" s="825"/>
      <c r="G23" s="826"/>
      <c r="H23" s="216" t="s">
        <v>1394</v>
      </c>
    </row>
    <row r="24" spans="1:9" ht="10.35" customHeight="1">
      <c r="A24" s="827"/>
      <c r="B24" s="828"/>
      <c r="C24" s="828"/>
      <c r="D24" s="828"/>
      <c r="E24" s="828"/>
      <c r="F24" s="828"/>
      <c r="G24" s="829"/>
      <c r="H24" s="195" t="s">
        <v>3333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30.95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G14"/>
    <mergeCell ref="A15:H15"/>
    <mergeCell ref="A16:B16"/>
    <mergeCell ref="F16:G16"/>
    <mergeCell ref="A21:B21"/>
    <mergeCell ref="A22:B22"/>
    <mergeCell ref="A23:G24"/>
    <mergeCell ref="A25:I25"/>
    <mergeCell ref="A17:B17"/>
    <mergeCell ref="F17:G17"/>
    <mergeCell ref="A18:G18"/>
    <mergeCell ref="A19:H19"/>
    <mergeCell ref="A20:C20"/>
  </mergeCells>
  <pageMargins left="0.7" right="0.7" top="0.75" bottom="0.75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10.33203125" customWidth="1"/>
    <col min="8" max="8" width="11.1640625" customWidth="1"/>
    <col min="9" max="9" width="14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3334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15.3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8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0" t="s">
        <v>3335</v>
      </c>
      <c r="F7" s="189" t="s">
        <v>1276</v>
      </c>
      <c r="G7" s="194">
        <v>190.54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719" t="s">
        <v>1281</v>
      </c>
      <c r="B9" s="720"/>
      <c r="C9" s="720"/>
      <c r="D9" s="720"/>
      <c r="E9" s="720"/>
      <c r="F9" s="720"/>
      <c r="G9" s="721"/>
      <c r="H9" s="195" t="s">
        <v>3336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8" t="s">
        <v>1285</v>
      </c>
      <c r="F11" s="188" t="s">
        <v>1286</v>
      </c>
      <c r="G11" s="190" t="s">
        <v>1274</v>
      </c>
      <c r="H11" s="6"/>
    </row>
    <row r="12" spans="1:8" ht="9.75" customHeight="1">
      <c r="A12" s="391"/>
      <c r="B12" s="392"/>
      <c r="C12" s="393"/>
      <c r="D12" s="6"/>
      <c r="E12" s="6"/>
      <c r="F12" s="6"/>
      <c r="G12" s="190" t="s">
        <v>3337</v>
      </c>
      <c r="H12" s="6"/>
    </row>
    <row r="13" spans="1:8" ht="9.75" customHeight="1">
      <c r="A13" s="719" t="s">
        <v>1281</v>
      </c>
      <c r="B13" s="720"/>
      <c r="C13" s="720"/>
      <c r="D13" s="720"/>
      <c r="E13" s="720"/>
      <c r="F13" s="720"/>
      <c r="G13" s="721"/>
      <c r="H13" s="216" t="s">
        <v>1394</v>
      </c>
    </row>
    <row r="14" spans="1:8" ht="19.5" customHeight="1">
      <c r="A14" s="734" t="s">
        <v>1291</v>
      </c>
      <c r="B14" s="735"/>
      <c r="C14" s="735"/>
      <c r="D14" s="735"/>
      <c r="E14" s="735"/>
      <c r="F14" s="735"/>
      <c r="G14" s="735"/>
      <c r="H14" s="736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228">
        <v>16</v>
      </c>
      <c r="E16" s="194">
        <v>238.17500000000001</v>
      </c>
      <c r="F16" s="711" t="s">
        <v>3338</v>
      </c>
      <c r="G16" s="713"/>
      <c r="H16" s="6"/>
    </row>
    <row r="17" spans="1:9" ht="9.75" customHeight="1">
      <c r="A17" s="719" t="s">
        <v>1281</v>
      </c>
      <c r="B17" s="720"/>
      <c r="C17" s="720"/>
      <c r="D17" s="720"/>
      <c r="E17" s="720"/>
      <c r="F17" s="720"/>
      <c r="G17" s="721"/>
      <c r="H17" s="195" t="s">
        <v>3339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8" t="s">
        <v>1285</v>
      </c>
      <c r="F19" s="188" t="s">
        <v>1286</v>
      </c>
      <c r="G19" s="190" t="s">
        <v>1274</v>
      </c>
      <c r="H19" s="6"/>
    </row>
    <row r="20" spans="1:9" ht="9.1999999999999993" customHeight="1">
      <c r="A20" s="642" t="s">
        <v>1539</v>
      </c>
      <c r="B20" s="644"/>
      <c r="C20" s="643"/>
      <c r="D20" s="189" t="s">
        <v>1422</v>
      </c>
      <c r="E20" s="190" t="s">
        <v>1965</v>
      </c>
      <c r="F20" s="226" t="s">
        <v>2894</v>
      </c>
      <c r="G20" s="190" t="s">
        <v>2895</v>
      </c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22"/>
    </row>
    <row r="22" spans="1:9" ht="9.75" customHeight="1">
      <c r="A22" s="770" t="s">
        <v>1968</v>
      </c>
      <c r="B22" s="771"/>
      <c r="C22" s="771"/>
      <c r="D22" s="771"/>
      <c r="E22" s="771"/>
      <c r="F22" s="771"/>
      <c r="G22" s="772"/>
      <c r="H22" s="195" t="s">
        <v>3340</v>
      </c>
    </row>
    <row r="23" spans="1:9" ht="10.35" customHeight="1">
      <c r="A23" s="773"/>
      <c r="B23" s="774"/>
      <c r="C23" s="774"/>
      <c r="D23" s="774"/>
      <c r="E23" s="774"/>
      <c r="F23" s="774"/>
      <c r="G23" s="775"/>
      <c r="H23" s="195" t="s">
        <v>3341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C20"/>
    <mergeCell ref="A21:B21"/>
  </mergeCells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3342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15.3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47.634999999999998</v>
      </c>
      <c r="F7" s="189" t="s">
        <v>1276</v>
      </c>
      <c r="G7" s="192">
        <v>2.3820000000000001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3343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9.75" customHeight="1">
      <c r="A12" s="391"/>
      <c r="B12" s="392"/>
      <c r="C12" s="393"/>
      <c r="D12" s="6"/>
      <c r="E12" s="6"/>
      <c r="F12" s="6"/>
      <c r="G12" s="189" t="s">
        <v>1393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216" t="s">
        <v>1394</v>
      </c>
    </row>
    <row r="14" spans="1:8" ht="19.5" customHeight="1">
      <c r="A14" s="734" t="s">
        <v>1291</v>
      </c>
      <c r="B14" s="735"/>
      <c r="C14" s="735"/>
      <c r="D14" s="735"/>
      <c r="E14" s="735"/>
      <c r="F14" s="735"/>
      <c r="G14" s="735"/>
      <c r="H14" s="736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190" t="s">
        <v>3294</v>
      </c>
      <c r="E16" s="192">
        <v>238.17500000000001</v>
      </c>
      <c r="F16" s="628">
        <v>47.634999999999998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3344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9" t="s">
        <v>1286</v>
      </c>
      <c r="G19" s="189" t="s">
        <v>1274</v>
      </c>
      <c r="H19" s="6"/>
    </row>
    <row r="20" spans="1:9" ht="9.75" customHeight="1">
      <c r="A20" s="391"/>
      <c r="B20" s="393"/>
      <c r="C20" s="6"/>
      <c r="D20" s="6"/>
      <c r="E20" s="6"/>
      <c r="F20" s="6"/>
      <c r="G20" s="6"/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22"/>
    </row>
    <row r="22" spans="1:9" ht="9.75" customHeight="1">
      <c r="A22" s="824" t="s">
        <v>1968</v>
      </c>
      <c r="B22" s="825"/>
      <c r="C22" s="825"/>
      <c r="D22" s="825"/>
      <c r="E22" s="825"/>
      <c r="F22" s="825"/>
      <c r="G22" s="826"/>
      <c r="H22" s="216" t="s">
        <v>1394</v>
      </c>
    </row>
    <row r="23" spans="1:9" ht="10.35" customHeight="1">
      <c r="A23" s="827"/>
      <c r="B23" s="828"/>
      <c r="C23" s="828"/>
      <c r="D23" s="828"/>
      <c r="E23" s="828"/>
      <c r="F23" s="828"/>
      <c r="G23" s="829"/>
      <c r="H23" s="195" t="s">
        <v>3345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B20"/>
    <mergeCell ref="A21:B21"/>
  </mergeCells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3346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15.3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23.818000000000001</v>
      </c>
      <c r="F7" s="189" t="s">
        <v>1276</v>
      </c>
      <c r="G7" s="192">
        <v>1.1910000000000001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3325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9.75" customHeight="1">
      <c r="A12" s="1058" t="s">
        <v>3347</v>
      </c>
      <c r="B12" s="1059"/>
      <c r="C12" s="1060"/>
      <c r="D12" s="196" t="s">
        <v>3327</v>
      </c>
      <c r="E12" s="192">
        <v>10.375</v>
      </c>
      <c r="F12" s="191">
        <v>1</v>
      </c>
      <c r="G12" s="192">
        <v>10.375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3348</v>
      </c>
    </row>
    <row r="14" spans="1:8" ht="19.5" customHeight="1">
      <c r="A14" s="734" t="s">
        <v>1291</v>
      </c>
      <c r="B14" s="735"/>
      <c r="C14" s="735"/>
      <c r="D14" s="735"/>
      <c r="E14" s="735"/>
      <c r="F14" s="735"/>
      <c r="G14" s="735"/>
      <c r="H14" s="736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61" t="s">
        <v>3349</v>
      </c>
      <c r="B16" s="1063"/>
      <c r="C16" s="190" t="s">
        <v>1296</v>
      </c>
      <c r="D16" s="190" t="s">
        <v>1276</v>
      </c>
      <c r="E16" s="192">
        <v>42.174999999999997</v>
      </c>
      <c r="F16" s="628">
        <v>2.109</v>
      </c>
      <c r="G16" s="629"/>
      <c r="H16" s="6"/>
    </row>
    <row r="17" spans="1:9" ht="9.75" customHeight="1">
      <c r="A17" s="1056" t="s">
        <v>3322</v>
      </c>
      <c r="B17" s="1057"/>
      <c r="C17" s="190" t="s">
        <v>1296</v>
      </c>
      <c r="D17" s="190" t="s">
        <v>2262</v>
      </c>
      <c r="E17" s="192">
        <v>238.17500000000001</v>
      </c>
      <c r="F17" s="628">
        <v>23.818000000000001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2263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9" t="s">
        <v>1286</v>
      </c>
      <c r="G20" s="189" t="s">
        <v>1274</v>
      </c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6"/>
    </row>
    <row r="22" spans="1:9" ht="9.75" customHeight="1">
      <c r="A22" s="391"/>
      <c r="B22" s="393"/>
      <c r="C22" s="6"/>
      <c r="D22" s="6"/>
      <c r="E22" s="6"/>
      <c r="F22" s="6"/>
      <c r="G22" s="6"/>
      <c r="H22" s="22"/>
    </row>
    <row r="23" spans="1:9" ht="9.75" customHeight="1">
      <c r="A23" s="1065" t="s">
        <v>3350</v>
      </c>
      <c r="B23" s="1066"/>
      <c r="C23" s="1066"/>
      <c r="D23" s="1066"/>
      <c r="E23" s="1066"/>
      <c r="F23" s="1066"/>
      <c r="G23" s="1067"/>
      <c r="H23" s="216" t="s">
        <v>1394</v>
      </c>
    </row>
    <row r="24" spans="1:9" ht="8.85" customHeight="1">
      <c r="A24" s="1068"/>
      <c r="B24" s="1069"/>
      <c r="C24" s="1069"/>
      <c r="D24" s="1069"/>
      <c r="E24" s="1069"/>
      <c r="F24" s="1069"/>
      <c r="G24" s="1070"/>
      <c r="H24" s="195" t="s">
        <v>3351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36.950000000000003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1:B21"/>
    <mergeCell ref="A22:B22"/>
    <mergeCell ref="A23:G24"/>
    <mergeCell ref="A25:I25"/>
    <mergeCell ref="A17:B17"/>
    <mergeCell ref="F17:G17"/>
    <mergeCell ref="A18:G18"/>
    <mergeCell ref="A19:H19"/>
    <mergeCell ref="A20:C20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3352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15.8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16.126000000000001</v>
      </c>
      <c r="F7" s="189" t="s">
        <v>1276</v>
      </c>
      <c r="G7" s="224">
        <v>806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3353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9.75" customHeight="1">
      <c r="A12" s="1074" t="s">
        <v>3354</v>
      </c>
      <c r="B12" s="1075"/>
      <c r="C12" s="1076"/>
      <c r="D12" s="196" t="s">
        <v>3327</v>
      </c>
      <c r="E12" s="192">
        <v>17.175000000000001</v>
      </c>
      <c r="F12" s="191">
        <v>1</v>
      </c>
      <c r="G12" s="192">
        <v>17.175000000000001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3355</v>
      </c>
    </row>
    <row r="14" spans="1:8" ht="19.5" customHeight="1">
      <c r="A14" s="1071" t="s">
        <v>3356</v>
      </c>
      <c r="B14" s="1072"/>
      <c r="C14" s="1072"/>
      <c r="D14" s="1072"/>
      <c r="E14" s="1072"/>
      <c r="F14" s="1072"/>
      <c r="G14" s="1072"/>
      <c r="H14" s="1073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61" t="s">
        <v>3349</v>
      </c>
      <c r="B16" s="1063"/>
      <c r="C16" s="190" t="s">
        <v>1296</v>
      </c>
      <c r="D16" s="190" t="s">
        <v>2262</v>
      </c>
      <c r="E16" s="192">
        <v>42.174999999999997</v>
      </c>
      <c r="F16" s="628">
        <v>4.218</v>
      </c>
      <c r="G16" s="629"/>
      <c r="H16" s="6"/>
    </row>
    <row r="17" spans="1:9" ht="9.75" customHeight="1">
      <c r="A17" s="1056" t="s">
        <v>3322</v>
      </c>
      <c r="B17" s="1057"/>
      <c r="C17" s="190" t="s">
        <v>1296</v>
      </c>
      <c r="D17" s="190" t="s">
        <v>1276</v>
      </c>
      <c r="E17" s="192">
        <v>238.17500000000001</v>
      </c>
      <c r="F17" s="628">
        <v>11.909000000000001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3357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9" t="s">
        <v>1286</v>
      </c>
      <c r="G20" s="189" t="s">
        <v>1274</v>
      </c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6"/>
    </row>
    <row r="22" spans="1:9" ht="9.75" customHeight="1">
      <c r="A22" s="391"/>
      <c r="B22" s="393"/>
      <c r="C22" s="6"/>
      <c r="D22" s="6"/>
      <c r="E22" s="6"/>
      <c r="F22" s="6"/>
      <c r="G22" s="6"/>
      <c r="H22" s="22"/>
    </row>
    <row r="23" spans="1:9" ht="9.75" customHeight="1">
      <c r="A23" s="1065" t="s">
        <v>3350</v>
      </c>
      <c r="B23" s="1066"/>
      <c r="C23" s="1066"/>
      <c r="D23" s="1066"/>
      <c r="E23" s="1066"/>
      <c r="F23" s="1066"/>
      <c r="G23" s="1067"/>
      <c r="H23" s="216" t="s">
        <v>1394</v>
      </c>
    </row>
    <row r="24" spans="1:9" ht="8.85" customHeight="1">
      <c r="A24" s="1068"/>
      <c r="B24" s="1069"/>
      <c r="C24" s="1069"/>
      <c r="D24" s="1069"/>
      <c r="E24" s="1069"/>
      <c r="F24" s="1069"/>
      <c r="G24" s="1070"/>
      <c r="H24" s="195" t="s">
        <v>3358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30.95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1:B21"/>
    <mergeCell ref="A22:B22"/>
    <mergeCell ref="A23:G24"/>
    <mergeCell ref="A25:I25"/>
    <mergeCell ref="A17:B17"/>
    <mergeCell ref="F17:G17"/>
    <mergeCell ref="A18:G18"/>
    <mergeCell ref="A19:H19"/>
    <mergeCell ref="A20:C20"/>
  </mergeCells>
  <pageMargins left="0.7" right="0.7" top="0.75" bottom="0.75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5.6" customHeight="1">
      <c r="A3" s="185" t="s">
        <v>1264</v>
      </c>
      <c r="B3" s="748" t="s">
        <v>3359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5" t="s">
        <v>3360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11.909000000000001</v>
      </c>
      <c r="F7" s="189" t="s">
        <v>1276</v>
      </c>
      <c r="G7" s="224">
        <v>595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3361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9.75" customHeight="1">
      <c r="A12" s="1077" t="s">
        <v>3362</v>
      </c>
      <c r="B12" s="1078"/>
      <c r="C12" s="1079"/>
      <c r="D12" s="196" t="s">
        <v>3327</v>
      </c>
      <c r="E12" s="192">
        <v>5.444</v>
      </c>
      <c r="F12" s="189" t="s">
        <v>3221</v>
      </c>
      <c r="G12" s="192">
        <v>1.633</v>
      </c>
      <c r="H12" s="6"/>
    </row>
    <row r="13" spans="1:8" ht="9.75" customHeight="1">
      <c r="A13" s="1077" t="s">
        <v>3363</v>
      </c>
      <c r="B13" s="1078"/>
      <c r="C13" s="1079"/>
      <c r="D13" s="196" t="s">
        <v>3327</v>
      </c>
      <c r="E13" s="192">
        <v>5.444</v>
      </c>
      <c r="F13" s="189" t="s">
        <v>3221</v>
      </c>
      <c r="G13" s="192">
        <v>1.633</v>
      </c>
      <c r="H13" s="6"/>
    </row>
    <row r="14" spans="1:8" ht="9.75" customHeight="1">
      <c r="A14" s="1056" t="s">
        <v>3364</v>
      </c>
      <c r="B14" s="1080"/>
      <c r="C14" s="1057"/>
      <c r="D14" s="196" t="s">
        <v>3327</v>
      </c>
      <c r="E14" s="192">
        <v>9.6039999999999992</v>
      </c>
      <c r="F14" s="191">
        <v>1</v>
      </c>
      <c r="G14" s="192">
        <v>9.6039999999999992</v>
      </c>
      <c r="H14" s="6"/>
    </row>
    <row r="15" spans="1:8" ht="9.75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3365</v>
      </c>
    </row>
    <row r="16" spans="1:8" ht="19.5" customHeight="1">
      <c r="A16" s="1071" t="s">
        <v>3356</v>
      </c>
      <c r="B16" s="1072"/>
      <c r="C16" s="1072"/>
      <c r="D16" s="1072"/>
      <c r="E16" s="1072"/>
      <c r="F16" s="1072"/>
      <c r="G16" s="1072"/>
      <c r="H16" s="1073"/>
    </row>
    <row r="17" spans="1:9" ht="9.75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9.75" customHeight="1">
      <c r="A18" s="1056" t="s">
        <v>3322</v>
      </c>
      <c r="B18" s="1057"/>
      <c r="C18" s="190" t="s">
        <v>1296</v>
      </c>
      <c r="D18" s="190" t="s">
        <v>1276</v>
      </c>
      <c r="E18" s="192">
        <v>238.17500000000001</v>
      </c>
      <c r="F18" s="628">
        <v>11.909000000000001</v>
      </c>
      <c r="G18" s="629"/>
      <c r="H18" s="6"/>
    </row>
    <row r="19" spans="1:9" ht="9.75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2017</v>
      </c>
    </row>
    <row r="20" spans="1:9" ht="9.75" customHeight="1">
      <c r="A20" s="731" t="s">
        <v>1299</v>
      </c>
      <c r="B20" s="732"/>
      <c r="C20" s="732"/>
      <c r="D20" s="732"/>
      <c r="E20" s="732"/>
      <c r="F20" s="732"/>
      <c r="G20" s="732"/>
      <c r="H20" s="733"/>
    </row>
    <row r="21" spans="1:9" ht="9.7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9" t="s">
        <v>1286</v>
      </c>
      <c r="G21" s="189" t="s">
        <v>1274</v>
      </c>
      <c r="H21" s="6"/>
    </row>
    <row r="22" spans="1:9" ht="9.75" customHeight="1">
      <c r="A22" s="391"/>
      <c r="B22" s="393"/>
      <c r="C22" s="6"/>
      <c r="D22" s="6"/>
      <c r="E22" s="6"/>
      <c r="F22" s="6"/>
      <c r="G22" s="6"/>
      <c r="H22" s="6"/>
    </row>
    <row r="23" spans="1:9" ht="9.75" customHeight="1">
      <c r="A23" s="391"/>
      <c r="B23" s="393"/>
      <c r="C23" s="6"/>
      <c r="D23" s="6"/>
      <c r="E23" s="6"/>
      <c r="F23" s="6"/>
      <c r="G23" s="6"/>
      <c r="H23" s="22"/>
    </row>
    <row r="24" spans="1:9" ht="9.75" customHeight="1">
      <c r="A24" s="1065" t="s">
        <v>3350</v>
      </c>
      <c r="B24" s="1066"/>
      <c r="C24" s="1066"/>
      <c r="D24" s="1066"/>
      <c r="E24" s="1066"/>
      <c r="F24" s="1066"/>
      <c r="G24" s="1067"/>
      <c r="H24" s="216" t="s">
        <v>1394</v>
      </c>
    </row>
    <row r="25" spans="1:9" ht="8.85" customHeight="1">
      <c r="A25" s="1068"/>
      <c r="B25" s="1069"/>
      <c r="C25" s="1069"/>
      <c r="D25" s="1069"/>
      <c r="E25" s="1069"/>
      <c r="F25" s="1069"/>
      <c r="G25" s="1070"/>
      <c r="H25" s="195" t="s">
        <v>3366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0.95" customHeight="1"/>
    <row r="28" spans="1:9" ht="30.95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G15"/>
    <mergeCell ref="A16:H16"/>
    <mergeCell ref="A17:B17"/>
    <mergeCell ref="F17:G17"/>
    <mergeCell ref="A22:B22"/>
    <mergeCell ref="A23:B23"/>
    <mergeCell ref="A24:G25"/>
    <mergeCell ref="A26:I26"/>
    <mergeCell ref="A18:B18"/>
    <mergeCell ref="F18:G18"/>
    <mergeCell ref="A19:G19"/>
    <mergeCell ref="A20:H20"/>
    <mergeCell ref="A21:C21"/>
  </mergeCells>
  <pageMargins left="0.7" right="0.7" top="0.75" bottom="0.75" header="0.3" footer="0.3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3367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5" t="s">
        <v>3368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8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4">
        <v>238.17500000000001</v>
      </c>
      <c r="F7" s="189" t="s">
        <v>1276</v>
      </c>
      <c r="G7" s="194">
        <v>11.909000000000001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2017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8" t="s">
        <v>1285</v>
      </c>
      <c r="F11" s="188" t="s">
        <v>1286</v>
      </c>
      <c r="G11" s="190" t="s">
        <v>1274</v>
      </c>
      <c r="H11" s="6"/>
    </row>
    <row r="12" spans="1:8" ht="9.75" customHeight="1">
      <c r="A12" s="391"/>
      <c r="B12" s="392"/>
      <c r="C12" s="393"/>
      <c r="D12" s="6"/>
      <c r="E12" s="6"/>
      <c r="F12" s="6"/>
      <c r="G12" s="190" t="s">
        <v>1393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216" t="s">
        <v>1394</v>
      </c>
    </row>
    <row r="14" spans="1:8" ht="19.5" customHeight="1">
      <c r="A14" s="1071" t="s">
        <v>3356</v>
      </c>
      <c r="B14" s="1072"/>
      <c r="C14" s="1072"/>
      <c r="D14" s="1072"/>
      <c r="E14" s="1072"/>
      <c r="F14" s="1072"/>
      <c r="G14" s="1072"/>
      <c r="H14" s="1073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228">
        <v>1</v>
      </c>
      <c r="E16" s="194">
        <v>238.17500000000001</v>
      </c>
      <c r="F16" s="628">
        <v>238.17500000000001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2030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8" t="s">
        <v>1285</v>
      </c>
      <c r="F19" s="188" t="s">
        <v>1286</v>
      </c>
      <c r="G19" s="190" t="s">
        <v>1274</v>
      </c>
      <c r="H19" s="6"/>
    </row>
    <row r="20" spans="1:9" ht="9.1999999999999993" customHeight="1">
      <c r="A20" s="642" t="s">
        <v>1539</v>
      </c>
      <c r="B20" s="644"/>
      <c r="C20" s="643"/>
      <c r="D20" s="189" t="s">
        <v>1422</v>
      </c>
      <c r="E20" s="190" t="s">
        <v>1965</v>
      </c>
      <c r="F20" s="226" t="s">
        <v>2032</v>
      </c>
      <c r="G20" s="190" t="s">
        <v>2033</v>
      </c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22"/>
    </row>
    <row r="22" spans="1:9" ht="9.75" customHeight="1">
      <c r="A22" s="1065" t="s">
        <v>3350</v>
      </c>
      <c r="B22" s="1066"/>
      <c r="C22" s="1066"/>
      <c r="D22" s="1066"/>
      <c r="E22" s="1066"/>
      <c r="F22" s="1066"/>
      <c r="G22" s="1067"/>
      <c r="H22" s="195" t="s">
        <v>2034</v>
      </c>
    </row>
    <row r="23" spans="1:9" ht="8.85" customHeight="1">
      <c r="A23" s="1068"/>
      <c r="B23" s="1069"/>
      <c r="C23" s="1069"/>
      <c r="D23" s="1069"/>
      <c r="E23" s="1069"/>
      <c r="F23" s="1069"/>
      <c r="G23" s="1070"/>
      <c r="H23" s="195" t="s">
        <v>3369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C20"/>
    <mergeCell ref="A21:B2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workbookViewId="0">
      <selection sqref="A1:G1"/>
    </sheetView>
  </sheetViews>
  <sheetFormatPr baseColWidth="10" defaultColWidth="8.83203125" defaultRowHeight="12.75"/>
  <cols>
    <col min="1" max="1" width="6" customWidth="1"/>
    <col min="2" max="2" width="24" customWidth="1"/>
    <col min="3" max="4" width="11.1640625" customWidth="1"/>
    <col min="5" max="5" width="10.33203125" customWidth="1"/>
    <col min="6" max="6" width="8.83203125" customWidth="1"/>
    <col min="7" max="7" width="8.6640625" customWidth="1"/>
    <col min="8" max="8" width="9.83203125" customWidth="1"/>
    <col min="9" max="9" width="12.6640625" customWidth="1"/>
  </cols>
  <sheetData>
    <row r="1" spans="1:9" ht="15.6" customHeight="1">
      <c r="A1" s="545" t="s">
        <v>907</v>
      </c>
      <c r="B1" s="546"/>
      <c r="C1" s="546"/>
      <c r="D1" s="546"/>
      <c r="E1" s="546"/>
      <c r="F1" s="546"/>
      <c r="G1" s="546"/>
      <c r="H1" s="546"/>
      <c r="I1" s="547"/>
    </row>
    <row r="2" spans="1:9" ht="6.75" customHeight="1">
      <c r="A2" s="468"/>
      <c r="B2" s="542" t="s">
        <v>908</v>
      </c>
      <c r="C2" s="543"/>
      <c r="D2" s="543"/>
      <c r="E2" s="543"/>
      <c r="F2" s="543"/>
      <c r="G2" s="543"/>
      <c r="H2" s="544"/>
      <c r="I2" s="127" t="s">
        <v>909</v>
      </c>
    </row>
    <row r="3" spans="1:9" ht="6.75" customHeight="1">
      <c r="A3" s="469"/>
      <c r="B3" s="542" t="s">
        <v>910</v>
      </c>
      <c r="C3" s="543"/>
      <c r="D3" s="543"/>
      <c r="E3" s="543"/>
      <c r="F3" s="543"/>
      <c r="G3" s="543"/>
      <c r="H3" s="544"/>
      <c r="I3" s="127" t="s">
        <v>911</v>
      </c>
    </row>
    <row r="4" spans="1:9" ht="6.75" customHeight="1">
      <c r="A4" s="469"/>
      <c r="B4" s="542" t="s">
        <v>912</v>
      </c>
      <c r="C4" s="543"/>
      <c r="D4" s="543"/>
      <c r="E4" s="543"/>
      <c r="F4" s="543"/>
      <c r="G4" s="543"/>
      <c r="H4" s="544"/>
      <c r="I4" s="126" t="s">
        <v>913</v>
      </c>
    </row>
    <row r="5" spans="1:9" ht="6.75" customHeight="1">
      <c r="A5" s="469"/>
      <c r="B5" s="542" t="s">
        <v>914</v>
      </c>
      <c r="C5" s="543"/>
      <c r="D5" s="543"/>
      <c r="E5" s="543"/>
      <c r="F5" s="543"/>
      <c r="G5" s="544"/>
      <c r="H5" s="128" t="s">
        <v>915</v>
      </c>
      <c r="I5" s="6"/>
    </row>
    <row r="6" spans="1:9" ht="6.75" customHeight="1">
      <c r="A6" s="469"/>
      <c r="B6" s="539" t="s">
        <v>916</v>
      </c>
      <c r="C6" s="540"/>
      <c r="D6" s="540"/>
      <c r="E6" s="540"/>
      <c r="F6" s="540"/>
      <c r="G6" s="541"/>
      <c r="H6" s="130" t="s">
        <v>917</v>
      </c>
      <c r="I6" s="126" t="s">
        <v>918</v>
      </c>
    </row>
    <row r="7" spans="1:9" ht="6.75" customHeight="1">
      <c r="A7" s="469"/>
      <c r="B7" s="539" t="s">
        <v>919</v>
      </c>
      <c r="C7" s="540"/>
      <c r="D7" s="540"/>
      <c r="E7" s="540"/>
      <c r="F7" s="540"/>
      <c r="G7" s="541"/>
      <c r="H7" s="127" t="s">
        <v>920</v>
      </c>
      <c r="I7" s="126" t="s">
        <v>921</v>
      </c>
    </row>
    <row r="8" spans="1:9" ht="6.75" customHeight="1">
      <c r="A8" s="469"/>
      <c r="B8" s="539" t="s">
        <v>922</v>
      </c>
      <c r="C8" s="540"/>
      <c r="D8" s="540"/>
      <c r="E8" s="540"/>
      <c r="F8" s="540"/>
      <c r="G8" s="541"/>
      <c r="H8" s="127" t="s">
        <v>923</v>
      </c>
      <c r="I8" s="126" t="s">
        <v>924</v>
      </c>
    </row>
    <row r="9" spans="1:9" ht="6.75" customHeight="1">
      <c r="A9" s="469"/>
      <c r="B9" s="533" t="s">
        <v>925</v>
      </c>
      <c r="C9" s="534"/>
      <c r="D9" s="534"/>
      <c r="E9" s="534"/>
      <c r="F9" s="535"/>
      <c r="G9" s="6"/>
      <c r="H9" s="131" t="s">
        <v>926</v>
      </c>
      <c r="I9" s="126" t="s">
        <v>927</v>
      </c>
    </row>
    <row r="10" spans="1:9" ht="5.85" customHeight="1">
      <c r="A10" s="469"/>
      <c r="B10" s="391"/>
      <c r="C10" s="392"/>
      <c r="D10" s="392"/>
      <c r="E10" s="392"/>
      <c r="F10" s="392"/>
      <c r="G10" s="392"/>
      <c r="H10" s="392"/>
      <c r="I10" s="393"/>
    </row>
    <row r="11" spans="1:9" ht="6.75" customHeight="1">
      <c r="A11" s="470"/>
      <c r="B11" s="129" t="s">
        <v>928</v>
      </c>
      <c r="C11" s="548">
        <v>10</v>
      </c>
      <c r="D11" s="549"/>
      <c r="E11" s="550"/>
      <c r="F11" s="391"/>
      <c r="G11" s="392"/>
      <c r="H11" s="393"/>
      <c r="I11" s="551"/>
    </row>
    <row r="12" spans="1:9" ht="6.75" customHeight="1">
      <c r="A12" s="542" t="s">
        <v>929</v>
      </c>
      <c r="B12" s="543"/>
      <c r="C12" s="543"/>
      <c r="D12" s="543"/>
      <c r="E12" s="543"/>
      <c r="F12" s="543"/>
      <c r="G12" s="543"/>
      <c r="H12" s="544"/>
      <c r="I12" s="552"/>
    </row>
    <row r="13" spans="1:9" ht="9" customHeight="1">
      <c r="A13" s="484" t="s">
        <v>930</v>
      </c>
      <c r="B13" s="485"/>
      <c r="C13" s="485"/>
      <c r="D13" s="485"/>
      <c r="E13" s="485"/>
      <c r="F13" s="485"/>
      <c r="G13" s="485"/>
      <c r="H13" s="485"/>
      <c r="I13" s="486"/>
    </row>
    <row r="14" spans="1:9" ht="6.75" customHeight="1">
      <c r="A14" s="126" t="s">
        <v>931</v>
      </c>
      <c r="B14" s="129" t="s">
        <v>932</v>
      </c>
      <c r="C14" s="542" t="s">
        <v>933</v>
      </c>
      <c r="D14" s="543"/>
      <c r="E14" s="543"/>
      <c r="F14" s="543"/>
      <c r="G14" s="543"/>
      <c r="H14" s="543"/>
      <c r="I14" s="544"/>
    </row>
    <row r="15" spans="1:9" ht="15.75" customHeight="1">
      <c r="A15" s="132" t="s">
        <v>934</v>
      </c>
      <c r="B15" s="132" t="s">
        <v>935</v>
      </c>
      <c r="C15" s="132" t="s">
        <v>936</v>
      </c>
      <c r="D15" s="132" t="s">
        <v>937</v>
      </c>
      <c r="E15" s="131" t="s">
        <v>938</v>
      </c>
      <c r="F15" s="131" t="s">
        <v>939</v>
      </c>
      <c r="G15" s="129" t="s">
        <v>940</v>
      </c>
      <c r="H15" s="133" t="s">
        <v>941</v>
      </c>
      <c r="I15" s="132" t="s">
        <v>942</v>
      </c>
    </row>
    <row r="16" spans="1:9" ht="6.75" customHeight="1">
      <c r="A16" s="126" t="s">
        <v>943</v>
      </c>
      <c r="B16" s="539" t="s">
        <v>944</v>
      </c>
      <c r="C16" s="540"/>
      <c r="D16" s="540"/>
      <c r="E16" s="540"/>
      <c r="F16" s="540"/>
      <c r="G16" s="540"/>
      <c r="H16" s="541"/>
      <c r="I16" s="126" t="s">
        <v>945</v>
      </c>
    </row>
    <row r="17" spans="1:9" ht="6.75" customHeight="1">
      <c r="A17" s="127" t="s">
        <v>946</v>
      </c>
      <c r="B17" s="134" t="s">
        <v>947</v>
      </c>
      <c r="C17" s="127" t="s">
        <v>948</v>
      </c>
      <c r="D17" s="135" t="s">
        <v>949</v>
      </c>
      <c r="E17" s="127" t="s">
        <v>950</v>
      </c>
      <c r="F17" s="135" t="s">
        <v>951</v>
      </c>
      <c r="G17" s="127" t="s">
        <v>952</v>
      </c>
      <c r="H17" s="135" t="s">
        <v>953</v>
      </c>
      <c r="I17" s="468"/>
    </row>
    <row r="18" spans="1:9" ht="6.75" customHeight="1">
      <c r="A18" s="127" t="s">
        <v>954</v>
      </c>
      <c r="B18" s="134" t="s">
        <v>955</v>
      </c>
      <c r="C18" s="127" t="s">
        <v>948</v>
      </c>
      <c r="D18" s="135" t="s">
        <v>949</v>
      </c>
      <c r="E18" s="127" t="s">
        <v>956</v>
      </c>
      <c r="F18" s="135" t="s">
        <v>957</v>
      </c>
      <c r="G18" s="127" t="s">
        <v>952</v>
      </c>
      <c r="H18" s="135" t="s">
        <v>958</v>
      </c>
      <c r="I18" s="469"/>
    </row>
    <row r="19" spans="1:9" ht="6.75" customHeight="1">
      <c r="A19" s="127" t="s">
        <v>959</v>
      </c>
      <c r="B19" s="134" t="s">
        <v>960</v>
      </c>
      <c r="C19" s="127" t="s">
        <v>948</v>
      </c>
      <c r="D19" s="135" t="s">
        <v>949</v>
      </c>
      <c r="E19" s="127" t="s">
        <v>956</v>
      </c>
      <c r="F19" s="135" t="s">
        <v>961</v>
      </c>
      <c r="G19" s="127" t="s">
        <v>952</v>
      </c>
      <c r="H19" s="135" t="s">
        <v>962</v>
      </c>
      <c r="I19" s="469"/>
    </row>
    <row r="20" spans="1:9" ht="6.75" customHeight="1">
      <c r="A20" s="127" t="s">
        <v>963</v>
      </c>
      <c r="B20" s="134" t="s">
        <v>964</v>
      </c>
      <c r="C20" s="127" t="s">
        <v>948</v>
      </c>
      <c r="D20" s="135" t="s">
        <v>949</v>
      </c>
      <c r="E20" s="127" t="s">
        <v>965</v>
      </c>
      <c r="F20" s="135" t="s">
        <v>966</v>
      </c>
      <c r="G20" s="127" t="s">
        <v>952</v>
      </c>
      <c r="H20" s="135" t="s">
        <v>967</v>
      </c>
      <c r="I20" s="469"/>
    </row>
    <row r="21" spans="1:9" ht="5.25" customHeight="1">
      <c r="A21" s="391"/>
      <c r="B21" s="392"/>
      <c r="C21" s="392"/>
      <c r="D21" s="392"/>
      <c r="E21" s="392"/>
      <c r="F21" s="392"/>
      <c r="G21" s="392"/>
      <c r="H21" s="393"/>
      <c r="I21" s="469"/>
    </row>
    <row r="22" spans="1:9" ht="6.75" customHeight="1">
      <c r="A22" s="126" t="s">
        <v>968</v>
      </c>
      <c r="B22" s="539" t="s">
        <v>969</v>
      </c>
      <c r="C22" s="540"/>
      <c r="D22" s="540"/>
      <c r="E22" s="540"/>
      <c r="F22" s="540"/>
      <c r="G22" s="540"/>
      <c r="H22" s="541"/>
      <c r="I22" s="469"/>
    </row>
    <row r="23" spans="1:9" ht="6.75" customHeight="1">
      <c r="A23" s="6"/>
      <c r="B23" s="134" t="s">
        <v>970</v>
      </c>
      <c r="C23" s="127" t="s">
        <v>971</v>
      </c>
      <c r="D23" s="127" t="s">
        <v>972</v>
      </c>
      <c r="E23" s="126" t="s">
        <v>973</v>
      </c>
      <c r="F23" s="531" t="s">
        <v>974</v>
      </c>
      <c r="G23" s="532"/>
      <c r="H23" s="135" t="s">
        <v>975</v>
      </c>
      <c r="I23" s="469"/>
    </row>
    <row r="24" spans="1:9" ht="5.25" customHeight="1">
      <c r="A24" s="6"/>
      <c r="B24" s="391"/>
      <c r="C24" s="392"/>
      <c r="D24" s="392"/>
      <c r="E24" s="392"/>
      <c r="F24" s="392"/>
      <c r="G24" s="392"/>
      <c r="H24" s="393"/>
      <c r="I24" s="469"/>
    </row>
    <row r="25" spans="1:9" ht="6.75" customHeight="1">
      <c r="A25" s="126" t="s">
        <v>976</v>
      </c>
      <c r="B25" s="539" t="s">
        <v>977</v>
      </c>
      <c r="C25" s="540"/>
      <c r="D25" s="540"/>
      <c r="E25" s="540"/>
      <c r="F25" s="540"/>
      <c r="G25" s="540"/>
      <c r="H25" s="541"/>
      <c r="I25" s="469"/>
    </row>
    <row r="26" spans="1:9" ht="15.75" customHeight="1">
      <c r="A26" s="136" t="s">
        <v>978</v>
      </c>
      <c r="B26" s="9" t="s">
        <v>979</v>
      </c>
      <c r="C26" s="136" t="s">
        <v>948</v>
      </c>
      <c r="D26" s="137" t="s">
        <v>949</v>
      </c>
      <c r="E26" s="136" t="s">
        <v>972</v>
      </c>
      <c r="F26" s="137" t="s">
        <v>980</v>
      </c>
      <c r="G26" s="136" t="s">
        <v>972</v>
      </c>
      <c r="H26" s="137" t="s">
        <v>981</v>
      </c>
      <c r="I26" s="469"/>
    </row>
    <row r="27" spans="1:9" ht="6.75" customHeight="1">
      <c r="A27" s="127" t="s">
        <v>982</v>
      </c>
      <c r="B27" s="134" t="s">
        <v>983</v>
      </c>
      <c r="C27" s="127" t="s">
        <v>948</v>
      </c>
      <c r="D27" s="135" t="s">
        <v>949</v>
      </c>
      <c r="E27" s="127" t="s">
        <v>972</v>
      </c>
      <c r="F27" s="135" t="s">
        <v>984</v>
      </c>
      <c r="G27" s="127" t="s">
        <v>972</v>
      </c>
      <c r="H27" s="135" t="s">
        <v>985</v>
      </c>
      <c r="I27" s="469"/>
    </row>
    <row r="28" spans="1:9" ht="6.75" customHeight="1">
      <c r="A28" s="127" t="s">
        <v>986</v>
      </c>
      <c r="B28" s="134" t="s">
        <v>987</v>
      </c>
      <c r="C28" s="127" t="s">
        <v>988</v>
      </c>
      <c r="D28" s="135" t="s">
        <v>989</v>
      </c>
      <c r="E28" s="127" t="s">
        <v>972</v>
      </c>
      <c r="F28" s="135" t="s">
        <v>990</v>
      </c>
      <c r="G28" s="127" t="s">
        <v>972</v>
      </c>
      <c r="H28" s="135" t="s">
        <v>991</v>
      </c>
      <c r="I28" s="470"/>
    </row>
    <row r="29" spans="1:9" ht="5.25" customHeight="1">
      <c r="A29" s="391"/>
      <c r="B29" s="392"/>
      <c r="C29" s="392"/>
      <c r="D29" s="392"/>
      <c r="E29" s="392"/>
      <c r="F29" s="392"/>
      <c r="G29" s="392"/>
      <c r="H29" s="392"/>
      <c r="I29" s="393"/>
    </row>
    <row r="30" spans="1:9" ht="6.75" customHeight="1">
      <c r="A30" s="126" t="s">
        <v>992</v>
      </c>
      <c r="B30" s="539" t="s">
        <v>993</v>
      </c>
      <c r="C30" s="540"/>
      <c r="D30" s="540"/>
      <c r="E30" s="540"/>
      <c r="F30" s="540"/>
      <c r="G30" s="540"/>
      <c r="H30" s="541"/>
      <c r="I30" s="126" t="s">
        <v>994</v>
      </c>
    </row>
    <row r="31" spans="1:9" ht="6.75" customHeight="1">
      <c r="A31" s="127" t="s">
        <v>995</v>
      </c>
      <c r="B31" s="134" t="s">
        <v>996</v>
      </c>
      <c r="C31" s="127" t="s">
        <v>971</v>
      </c>
      <c r="D31" s="127" t="s">
        <v>972</v>
      </c>
      <c r="E31" s="126" t="s">
        <v>997</v>
      </c>
      <c r="F31" s="531" t="s">
        <v>998</v>
      </c>
      <c r="G31" s="532"/>
      <c r="H31" s="135" t="s">
        <v>999</v>
      </c>
      <c r="I31" s="6"/>
    </row>
    <row r="32" spans="1:9" ht="5.25" customHeight="1">
      <c r="A32" s="391"/>
      <c r="B32" s="392"/>
      <c r="C32" s="392"/>
      <c r="D32" s="392"/>
      <c r="E32" s="392"/>
      <c r="F32" s="392"/>
      <c r="G32" s="392"/>
      <c r="H32" s="392"/>
      <c r="I32" s="393"/>
    </row>
    <row r="33" spans="1:9" ht="6.75" customHeight="1">
      <c r="A33" s="126" t="s">
        <v>1000</v>
      </c>
      <c r="B33" s="539" t="s">
        <v>1001</v>
      </c>
      <c r="C33" s="540"/>
      <c r="D33" s="540"/>
      <c r="E33" s="540"/>
      <c r="F33" s="540"/>
      <c r="G33" s="540"/>
      <c r="H33" s="541"/>
      <c r="I33" s="126" t="s">
        <v>1002</v>
      </c>
    </row>
    <row r="34" spans="1:9" ht="6.75" customHeight="1">
      <c r="A34" s="127" t="s">
        <v>1003</v>
      </c>
      <c r="B34" s="134" t="s">
        <v>1004</v>
      </c>
      <c r="C34" s="127" t="s">
        <v>971</v>
      </c>
      <c r="D34" s="127" t="s">
        <v>972</v>
      </c>
      <c r="E34" s="126" t="s">
        <v>1005</v>
      </c>
      <c r="F34" s="531" t="s">
        <v>998</v>
      </c>
      <c r="G34" s="532"/>
      <c r="H34" s="135" t="s">
        <v>1006</v>
      </c>
      <c r="I34" s="6"/>
    </row>
    <row r="35" spans="1:9" ht="5.85" customHeight="1">
      <c r="A35" s="391"/>
      <c r="B35" s="392"/>
      <c r="C35" s="392"/>
      <c r="D35" s="392"/>
      <c r="E35" s="392"/>
      <c r="F35" s="392"/>
      <c r="G35" s="392"/>
      <c r="H35" s="392"/>
      <c r="I35" s="393"/>
    </row>
    <row r="36" spans="1:9" ht="7.7" customHeight="1">
      <c r="A36" s="533" t="s">
        <v>1007</v>
      </c>
      <c r="B36" s="534"/>
      <c r="C36" s="534"/>
      <c r="D36" s="534"/>
      <c r="E36" s="534"/>
      <c r="F36" s="534"/>
      <c r="G36" s="534"/>
      <c r="H36" s="535"/>
      <c r="I36" s="126" t="s">
        <v>1008</v>
      </c>
    </row>
    <row r="37" spans="1:9" ht="58.5" customHeight="1">
      <c r="A37" s="536" t="s">
        <v>1009</v>
      </c>
      <c r="B37" s="537"/>
      <c r="C37" s="537"/>
      <c r="D37" s="537"/>
      <c r="E37" s="537"/>
      <c r="F37" s="537"/>
      <c r="G37" s="537"/>
      <c r="H37" s="537"/>
      <c r="I37" s="538"/>
    </row>
  </sheetData>
  <mergeCells count="33">
    <mergeCell ref="A1:I1"/>
    <mergeCell ref="A2:A11"/>
    <mergeCell ref="B2:H2"/>
    <mergeCell ref="B3:H3"/>
    <mergeCell ref="B4:H4"/>
    <mergeCell ref="B5:G5"/>
    <mergeCell ref="B6:G6"/>
    <mergeCell ref="B7:G7"/>
    <mergeCell ref="B8:G8"/>
    <mergeCell ref="B9:F9"/>
    <mergeCell ref="B10:I10"/>
    <mergeCell ref="C11:E11"/>
    <mergeCell ref="F11:H11"/>
    <mergeCell ref="I11:I12"/>
    <mergeCell ref="A12:H12"/>
    <mergeCell ref="A13:I13"/>
    <mergeCell ref="C14:I14"/>
    <mergeCell ref="B16:H16"/>
    <mergeCell ref="I17:I28"/>
    <mergeCell ref="A21:H21"/>
    <mergeCell ref="B22:H22"/>
    <mergeCell ref="F23:G23"/>
    <mergeCell ref="B24:H24"/>
    <mergeCell ref="B25:H25"/>
    <mergeCell ref="F34:G34"/>
    <mergeCell ref="A35:I35"/>
    <mergeCell ref="A36:H36"/>
    <mergeCell ref="A37:I37"/>
    <mergeCell ref="A29:I29"/>
    <mergeCell ref="B30:H30"/>
    <mergeCell ref="F31:G31"/>
    <mergeCell ref="A32:I32"/>
    <mergeCell ref="B33:H33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3370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5" t="s">
        <v>3371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11.909000000000001</v>
      </c>
      <c r="F7" s="189" t="s">
        <v>1276</v>
      </c>
      <c r="G7" s="224">
        <v>595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3361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9.75" customHeight="1">
      <c r="A12" s="1074" t="s">
        <v>3372</v>
      </c>
      <c r="B12" s="1075"/>
      <c r="C12" s="1076"/>
      <c r="D12" s="196" t="s">
        <v>3327</v>
      </c>
      <c r="E12" s="192">
        <v>8.5</v>
      </c>
      <c r="F12" s="191">
        <v>1</v>
      </c>
      <c r="G12" s="192">
        <v>8.5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3373</v>
      </c>
    </row>
    <row r="14" spans="1:8" ht="19.5" customHeight="1">
      <c r="A14" s="1071" t="s">
        <v>3356</v>
      </c>
      <c r="B14" s="1072"/>
      <c r="C14" s="1072"/>
      <c r="D14" s="1072"/>
      <c r="E14" s="1072"/>
      <c r="F14" s="1072"/>
      <c r="G14" s="1072"/>
      <c r="H14" s="1073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190" t="s">
        <v>1276</v>
      </c>
      <c r="E16" s="192">
        <v>238.17500000000001</v>
      </c>
      <c r="F16" s="628">
        <v>11.909000000000001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2017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9" t="s">
        <v>1286</v>
      </c>
      <c r="G19" s="189" t="s">
        <v>1274</v>
      </c>
      <c r="H19" s="6"/>
    </row>
    <row r="20" spans="1:9" ht="9.75" customHeight="1">
      <c r="A20" s="391"/>
      <c r="B20" s="393"/>
      <c r="C20" s="6"/>
      <c r="D20" s="6"/>
      <c r="E20" s="6"/>
      <c r="F20" s="6"/>
      <c r="G20" s="6"/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22"/>
    </row>
    <row r="22" spans="1:9" ht="9.75" customHeight="1">
      <c r="A22" s="1065" t="s">
        <v>3350</v>
      </c>
      <c r="B22" s="1066"/>
      <c r="C22" s="1066"/>
      <c r="D22" s="1066"/>
      <c r="E22" s="1066"/>
      <c r="F22" s="1066"/>
      <c r="G22" s="1067"/>
      <c r="H22" s="216" t="s">
        <v>1394</v>
      </c>
    </row>
    <row r="23" spans="1:9" ht="8.85" customHeight="1">
      <c r="A23" s="1068"/>
      <c r="B23" s="1069"/>
      <c r="C23" s="1069"/>
      <c r="D23" s="1069"/>
      <c r="E23" s="1069"/>
      <c r="F23" s="1069"/>
      <c r="G23" s="1070"/>
      <c r="H23" s="195" t="s">
        <v>3374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B20"/>
    <mergeCell ref="A21:B21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3375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5" t="s">
        <v>3376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11.909000000000001</v>
      </c>
      <c r="F7" s="189" t="s">
        <v>1276</v>
      </c>
      <c r="G7" s="224">
        <v>595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3361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9.75" customHeight="1">
      <c r="A12" s="1058" t="s">
        <v>3377</v>
      </c>
      <c r="B12" s="1059"/>
      <c r="C12" s="1060"/>
      <c r="D12" s="189" t="s">
        <v>3378</v>
      </c>
      <c r="E12" s="192">
        <v>36.694000000000003</v>
      </c>
      <c r="F12" s="191">
        <v>1</v>
      </c>
      <c r="G12" s="192">
        <v>36.694000000000003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3379</v>
      </c>
    </row>
    <row r="14" spans="1:8" ht="19.5" customHeight="1">
      <c r="A14" s="1071" t="s">
        <v>3356</v>
      </c>
      <c r="B14" s="1072"/>
      <c r="C14" s="1072"/>
      <c r="D14" s="1072"/>
      <c r="E14" s="1072"/>
      <c r="F14" s="1072"/>
      <c r="G14" s="1072"/>
      <c r="H14" s="1073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190" t="s">
        <v>1276</v>
      </c>
      <c r="E16" s="192">
        <v>238.17500000000001</v>
      </c>
      <c r="F16" s="628">
        <v>11.909000000000001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2017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9" t="s">
        <v>1286</v>
      </c>
      <c r="G19" s="189" t="s">
        <v>1274</v>
      </c>
      <c r="H19" s="6"/>
    </row>
    <row r="20" spans="1:9" ht="9.75" customHeight="1">
      <c r="A20" s="391"/>
      <c r="B20" s="393"/>
      <c r="C20" s="6"/>
      <c r="D20" s="6"/>
      <c r="E20" s="6"/>
      <c r="F20" s="6"/>
      <c r="G20" s="6"/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22"/>
    </row>
    <row r="22" spans="1:9" ht="9.75" customHeight="1">
      <c r="A22" s="1065" t="s">
        <v>3350</v>
      </c>
      <c r="B22" s="1066"/>
      <c r="C22" s="1066"/>
      <c r="D22" s="1066"/>
      <c r="E22" s="1066"/>
      <c r="F22" s="1066"/>
      <c r="G22" s="1067"/>
      <c r="H22" s="216" t="s">
        <v>1394</v>
      </c>
    </row>
    <row r="23" spans="1:9" ht="8.85" customHeight="1">
      <c r="A23" s="1068"/>
      <c r="B23" s="1069"/>
      <c r="C23" s="1069"/>
      <c r="D23" s="1069"/>
      <c r="E23" s="1069"/>
      <c r="F23" s="1069"/>
      <c r="G23" s="1070"/>
      <c r="H23" s="195" t="s">
        <v>3380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B20"/>
    <mergeCell ref="A21:B21"/>
  </mergeCells>
  <pageMargins left="0.7" right="0.7" top="0.75" bottom="0.75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3381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5" t="s">
        <v>3382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11.909000000000001</v>
      </c>
      <c r="F7" s="189" t="s">
        <v>1276</v>
      </c>
      <c r="G7" s="224">
        <v>595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3361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9.75" customHeight="1">
      <c r="A12" s="1061" t="s">
        <v>3383</v>
      </c>
      <c r="B12" s="1062"/>
      <c r="C12" s="1063"/>
      <c r="D12" s="189" t="s">
        <v>3378</v>
      </c>
      <c r="E12" s="192">
        <v>8.5</v>
      </c>
      <c r="F12" s="191">
        <v>1</v>
      </c>
      <c r="G12" s="192">
        <v>8.5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3373</v>
      </c>
    </row>
    <row r="14" spans="1:8" ht="19.5" customHeight="1">
      <c r="A14" s="1071" t="s">
        <v>3356</v>
      </c>
      <c r="B14" s="1072"/>
      <c r="C14" s="1072"/>
      <c r="D14" s="1072"/>
      <c r="E14" s="1072"/>
      <c r="F14" s="1072"/>
      <c r="G14" s="1072"/>
      <c r="H14" s="1073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190" t="s">
        <v>1276</v>
      </c>
      <c r="E16" s="192">
        <v>238.17500000000001</v>
      </c>
      <c r="F16" s="628">
        <v>11.909000000000001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2017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9" t="s">
        <v>1286</v>
      </c>
      <c r="G19" s="189" t="s">
        <v>1274</v>
      </c>
      <c r="H19" s="6"/>
    </row>
    <row r="20" spans="1:9" ht="9.75" customHeight="1">
      <c r="A20" s="391"/>
      <c r="B20" s="393"/>
      <c r="C20" s="6"/>
      <c r="D20" s="6"/>
      <c r="E20" s="6"/>
      <c r="F20" s="6"/>
      <c r="G20" s="6"/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22"/>
    </row>
    <row r="22" spans="1:9" ht="9.75" customHeight="1">
      <c r="A22" s="1065" t="s">
        <v>3350</v>
      </c>
      <c r="B22" s="1066"/>
      <c r="C22" s="1066"/>
      <c r="D22" s="1066"/>
      <c r="E22" s="1066"/>
      <c r="F22" s="1066"/>
      <c r="G22" s="1067"/>
      <c r="H22" s="216" t="s">
        <v>1394</v>
      </c>
    </row>
    <row r="23" spans="1:9" ht="8.85" customHeight="1">
      <c r="A23" s="1068"/>
      <c r="B23" s="1069"/>
      <c r="C23" s="1069"/>
      <c r="D23" s="1069"/>
      <c r="E23" s="1069"/>
      <c r="F23" s="1069"/>
      <c r="G23" s="1070"/>
      <c r="H23" s="195" t="s">
        <v>3374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B20"/>
    <mergeCell ref="A21:B21"/>
  </mergeCells>
  <pageMargins left="0.7" right="0.7" top="0.75" bottom="0.75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3384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15.14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238.17500000000001</v>
      </c>
      <c r="F7" s="189" t="s">
        <v>1276</v>
      </c>
      <c r="G7" s="194">
        <v>11.909000000000001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2017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9.75" customHeight="1">
      <c r="A12" s="1081" t="s">
        <v>3385</v>
      </c>
      <c r="B12" s="1082"/>
      <c r="C12" s="1083"/>
      <c r="D12" s="196" t="s">
        <v>3327</v>
      </c>
      <c r="E12" s="192">
        <v>356.25</v>
      </c>
      <c r="F12" s="191">
        <v>1</v>
      </c>
      <c r="G12" s="194">
        <v>356.25</v>
      </c>
      <c r="H12" s="6"/>
    </row>
    <row r="13" spans="1:8" ht="9.75" customHeight="1">
      <c r="A13" s="1058" t="s">
        <v>3386</v>
      </c>
      <c r="B13" s="1059"/>
      <c r="C13" s="1060"/>
      <c r="D13" s="196" t="s">
        <v>3327</v>
      </c>
      <c r="E13" s="192">
        <v>267.5</v>
      </c>
      <c r="F13" s="191">
        <v>1</v>
      </c>
      <c r="G13" s="194">
        <v>267.5</v>
      </c>
      <c r="H13" s="6"/>
    </row>
    <row r="14" spans="1:8" ht="9.75" customHeight="1">
      <c r="A14" s="528" t="s">
        <v>3387</v>
      </c>
      <c r="B14" s="529"/>
      <c r="C14" s="530"/>
      <c r="D14" s="196" t="s">
        <v>3327</v>
      </c>
      <c r="E14" s="192">
        <v>15</v>
      </c>
      <c r="F14" s="191">
        <v>28</v>
      </c>
      <c r="G14" s="194">
        <v>420</v>
      </c>
      <c r="H14" s="6"/>
    </row>
    <row r="15" spans="1:8" ht="9.75" customHeight="1">
      <c r="A15" s="1074" t="s">
        <v>3388</v>
      </c>
      <c r="B15" s="1075"/>
      <c r="C15" s="1076"/>
      <c r="D15" s="196" t="s">
        <v>3327</v>
      </c>
      <c r="E15" s="192">
        <v>530</v>
      </c>
      <c r="F15" s="189" t="s">
        <v>1297</v>
      </c>
      <c r="G15" s="194">
        <v>132.5</v>
      </c>
      <c r="H15" s="6"/>
    </row>
    <row r="16" spans="1:8" ht="9.75" customHeight="1">
      <c r="A16" s="1084" t="s">
        <v>3389</v>
      </c>
      <c r="B16" s="1085"/>
      <c r="C16" s="1086"/>
      <c r="D16" s="196" t="s">
        <v>3327</v>
      </c>
      <c r="E16" s="192">
        <v>81.25</v>
      </c>
      <c r="F16" s="191">
        <v>7</v>
      </c>
      <c r="G16" s="194">
        <v>568.75</v>
      </c>
      <c r="H16" s="6"/>
    </row>
    <row r="17" spans="1:9" ht="9.75" customHeight="1">
      <c r="A17" s="904" t="s">
        <v>3390</v>
      </c>
      <c r="B17" s="1064"/>
      <c r="C17" s="905"/>
      <c r="D17" s="196" t="s">
        <v>3327</v>
      </c>
      <c r="E17" s="192">
        <v>964</v>
      </c>
      <c r="F17" s="189" t="s">
        <v>1297</v>
      </c>
      <c r="G17" s="194">
        <v>241</v>
      </c>
      <c r="H17" s="6"/>
    </row>
    <row r="18" spans="1:9" ht="9.75" customHeight="1">
      <c r="A18" s="1081" t="s">
        <v>3391</v>
      </c>
      <c r="B18" s="1082"/>
      <c r="C18" s="1083"/>
      <c r="D18" s="196" t="s">
        <v>3327</v>
      </c>
      <c r="E18" s="192">
        <v>79.25</v>
      </c>
      <c r="F18" s="191">
        <v>7</v>
      </c>
      <c r="G18" s="194">
        <v>554.75</v>
      </c>
      <c r="H18" s="6"/>
    </row>
    <row r="19" spans="1:9" ht="9.75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3392</v>
      </c>
    </row>
    <row r="20" spans="1:9" ht="19.5" customHeight="1">
      <c r="A20" s="1071" t="s">
        <v>3356</v>
      </c>
      <c r="B20" s="1072"/>
      <c r="C20" s="1072"/>
      <c r="D20" s="1072"/>
      <c r="E20" s="1072"/>
      <c r="F20" s="1072"/>
      <c r="G20" s="1072"/>
      <c r="H20" s="1073"/>
    </row>
    <row r="21" spans="1:9" ht="9.75" customHeight="1">
      <c r="A21" s="642" t="s">
        <v>1292</v>
      </c>
      <c r="B21" s="643"/>
      <c r="C21" s="196" t="s">
        <v>1284</v>
      </c>
      <c r="D21" s="185" t="s">
        <v>1286</v>
      </c>
      <c r="E21" s="189" t="s">
        <v>1293</v>
      </c>
      <c r="F21" s="642" t="s">
        <v>1294</v>
      </c>
      <c r="G21" s="643"/>
      <c r="H21" s="6"/>
    </row>
    <row r="22" spans="1:9" ht="9.75" customHeight="1">
      <c r="A22" s="1056" t="s">
        <v>3322</v>
      </c>
      <c r="B22" s="1057"/>
      <c r="C22" s="190" t="s">
        <v>1296</v>
      </c>
      <c r="D22" s="228">
        <v>1</v>
      </c>
      <c r="E22" s="192">
        <v>238.17500000000001</v>
      </c>
      <c r="F22" s="628">
        <v>238.17500000000001</v>
      </c>
      <c r="G22" s="629"/>
      <c r="H22" s="6"/>
    </row>
    <row r="23" spans="1:9" ht="9.75" customHeight="1">
      <c r="A23" s="619" t="s">
        <v>1281</v>
      </c>
      <c r="B23" s="620"/>
      <c r="C23" s="620"/>
      <c r="D23" s="620"/>
      <c r="E23" s="620"/>
      <c r="F23" s="620"/>
      <c r="G23" s="621"/>
      <c r="H23" s="195" t="s">
        <v>2030</v>
      </c>
    </row>
    <row r="24" spans="1:9" ht="9.75" customHeight="1">
      <c r="A24" s="731" t="s">
        <v>1299</v>
      </c>
      <c r="B24" s="732"/>
      <c r="C24" s="732"/>
      <c r="D24" s="732"/>
      <c r="E24" s="732"/>
      <c r="F24" s="732"/>
      <c r="G24" s="732"/>
      <c r="H24" s="733"/>
    </row>
    <row r="25" spans="1:9" ht="9.75" customHeight="1">
      <c r="A25" s="633" t="s">
        <v>1270</v>
      </c>
      <c r="B25" s="634"/>
      <c r="C25" s="635"/>
      <c r="D25" s="196" t="s">
        <v>1284</v>
      </c>
      <c r="E25" s="189" t="s">
        <v>1285</v>
      </c>
      <c r="F25" s="188" t="s">
        <v>1286</v>
      </c>
      <c r="G25" s="190" t="s">
        <v>1274</v>
      </c>
      <c r="H25" s="6"/>
    </row>
    <row r="26" spans="1:9" ht="9.1999999999999993" customHeight="1">
      <c r="A26" s="642" t="s">
        <v>1539</v>
      </c>
      <c r="B26" s="644"/>
      <c r="C26" s="643"/>
      <c r="D26" s="189" t="s">
        <v>1422</v>
      </c>
      <c r="E26" s="189" t="s">
        <v>1965</v>
      </c>
      <c r="F26" s="226" t="s">
        <v>2032</v>
      </c>
      <c r="G26" s="190" t="s">
        <v>2033</v>
      </c>
      <c r="H26" s="6"/>
    </row>
    <row r="27" spans="1:9" ht="9.75" customHeight="1">
      <c r="A27" s="391"/>
      <c r="B27" s="393"/>
      <c r="C27" s="6"/>
      <c r="D27" s="6"/>
      <c r="E27" s="6"/>
      <c r="F27" s="6"/>
      <c r="G27" s="6"/>
      <c r="H27" s="22"/>
    </row>
    <row r="28" spans="1:9" ht="9.75" customHeight="1">
      <c r="A28" s="1065" t="s">
        <v>3350</v>
      </c>
      <c r="B28" s="1066"/>
      <c r="C28" s="1066"/>
      <c r="D28" s="1066"/>
      <c r="E28" s="1066"/>
      <c r="F28" s="1066"/>
      <c r="G28" s="1067"/>
      <c r="H28" s="195" t="s">
        <v>2034</v>
      </c>
    </row>
    <row r="29" spans="1:9" ht="8.85" customHeight="1">
      <c r="A29" s="1068"/>
      <c r="B29" s="1069"/>
      <c r="C29" s="1069"/>
      <c r="D29" s="1069"/>
      <c r="E29" s="1069"/>
      <c r="F29" s="1069"/>
      <c r="G29" s="1070"/>
      <c r="H29" s="195" t="s">
        <v>3393</v>
      </c>
    </row>
    <row r="30" spans="1:9" ht="8.25" customHeight="1">
      <c r="A30" s="625" t="s">
        <v>1305</v>
      </c>
      <c r="B30" s="625"/>
      <c r="C30" s="625"/>
      <c r="D30" s="625"/>
      <c r="E30" s="625"/>
      <c r="F30" s="625"/>
      <c r="G30" s="625"/>
      <c r="H30" s="625"/>
      <c r="I30" s="625"/>
    </row>
    <row r="31" spans="1:9" ht="0.95" customHeight="1"/>
    <row r="32" spans="1:9" ht="30.95" customHeight="1"/>
  </sheetData>
  <mergeCells count="3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G19"/>
    <mergeCell ref="A20:H20"/>
    <mergeCell ref="A21:B21"/>
    <mergeCell ref="F21:G21"/>
    <mergeCell ref="A26:C26"/>
    <mergeCell ref="A27:B27"/>
    <mergeCell ref="A28:G29"/>
    <mergeCell ref="A30:I30"/>
    <mergeCell ref="A22:B22"/>
    <mergeCell ref="F22:G22"/>
    <mergeCell ref="A23:G23"/>
    <mergeCell ref="A24:H24"/>
    <mergeCell ref="A25:C25"/>
  </mergeCells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3367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5" t="s">
        <v>3368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8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4">
        <v>238.17500000000001</v>
      </c>
      <c r="F7" s="189" t="s">
        <v>1276</v>
      </c>
      <c r="G7" s="194">
        <v>11.909000000000001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2017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8" t="s">
        <v>1285</v>
      </c>
      <c r="F11" s="188" t="s">
        <v>1286</v>
      </c>
      <c r="G11" s="190" t="s">
        <v>1274</v>
      </c>
      <c r="H11" s="6"/>
    </row>
    <row r="12" spans="1:8" ht="9.75" customHeight="1">
      <c r="A12" s="391"/>
      <c r="B12" s="392"/>
      <c r="C12" s="393"/>
      <c r="D12" s="6"/>
      <c r="E12" s="6"/>
      <c r="F12" s="6"/>
      <c r="G12" s="190" t="s">
        <v>1393</v>
      </c>
      <c r="H12" s="6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216" t="s">
        <v>1394</v>
      </c>
    </row>
    <row r="14" spans="1:8" ht="19.5" customHeight="1">
      <c r="A14" s="1071" t="s">
        <v>3356</v>
      </c>
      <c r="B14" s="1072"/>
      <c r="C14" s="1072"/>
      <c r="D14" s="1072"/>
      <c r="E14" s="1072"/>
      <c r="F14" s="1072"/>
      <c r="G14" s="1072"/>
      <c r="H14" s="1073"/>
    </row>
    <row r="15" spans="1:8" ht="9.7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228">
        <v>1</v>
      </c>
      <c r="E16" s="194">
        <v>238.17500000000001</v>
      </c>
      <c r="F16" s="628">
        <v>238.17500000000001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2030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8" t="s">
        <v>1285</v>
      </c>
      <c r="F19" s="188" t="s">
        <v>1286</v>
      </c>
      <c r="G19" s="190" t="s">
        <v>1274</v>
      </c>
      <c r="H19" s="6"/>
    </row>
    <row r="20" spans="1:9" ht="9.1999999999999993" customHeight="1">
      <c r="A20" s="642" t="s">
        <v>1539</v>
      </c>
      <c r="B20" s="644"/>
      <c r="C20" s="643"/>
      <c r="D20" s="189" t="s">
        <v>1422</v>
      </c>
      <c r="E20" s="190" t="s">
        <v>1965</v>
      </c>
      <c r="F20" s="226" t="s">
        <v>2032</v>
      </c>
      <c r="G20" s="190" t="s">
        <v>2033</v>
      </c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22"/>
    </row>
    <row r="22" spans="1:9" ht="9.75" customHeight="1">
      <c r="A22" s="1065" t="s">
        <v>3350</v>
      </c>
      <c r="B22" s="1066"/>
      <c r="C22" s="1066"/>
      <c r="D22" s="1066"/>
      <c r="E22" s="1066"/>
      <c r="F22" s="1066"/>
      <c r="G22" s="1067"/>
      <c r="H22" s="195" t="s">
        <v>2034</v>
      </c>
    </row>
    <row r="23" spans="1:9" ht="8.85" customHeight="1">
      <c r="A23" s="1068"/>
      <c r="B23" s="1069"/>
      <c r="C23" s="1069"/>
      <c r="D23" s="1069"/>
      <c r="E23" s="1069"/>
      <c r="F23" s="1069"/>
      <c r="G23" s="1070"/>
      <c r="H23" s="195" t="s">
        <v>3369</v>
      </c>
    </row>
    <row r="24" spans="1:9" ht="8.25" customHeight="1">
      <c r="A24" s="1087" t="s">
        <v>3394</v>
      </c>
      <c r="B24" s="1087"/>
      <c r="C24" s="1087"/>
      <c r="D24" s="1087"/>
      <c r="E24" s="1087"/>
      <c r="F24" s="1087"/>
      <c r="G24" s="1087"/>
      <c r="H24" s="1087"/>
      <c r="I24" s="1087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C20"/>
    <mergeCell ref="A21:B21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3395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324" t="s">
        <v>3396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476.35</v>
      </c>
      <c r="F7" s="189" t="s">
        <v>1276</v>
      </c>
      <c r="G7" s="194">
        <v>23.818000000000001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2263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9.75" customHeight="1">
      <c r="A12" s="528" t="s">
        <v>3397</v>
      </c>
      <c r="B12" s="529"/>
      <c r="C12" s="530"/>
      <c r="D12" s="196" t="s">
        <v>3327</v>
      </c>
      <c r="E12" s="192">
        <v>20.25</v>
      </c>
      <c r="F12" s="191">
        <v>4</v>
      </c>
      <c r="G12" s="194">
        <v>81</v>
      </c>
      <c r="H12" s="6"/>
    </row>
    <row r="13" spans="1:8" ht="9.75" customHeight="1">
      <c r="A13" s="391"/>
      <c r="B13" s="392"/>
      <c r="C13" s="393"/>
      <c r="D13" s="6"/>
      <c r="E13" s="6"/>
      <c r="F13" s="6"/>
      <c r="G13" s="190" t="s">
        <v>1393</v>
      </c>
      <c r="H13" s="6"/>
    </row>
    <row r="14" spans="1:8" ht="9.7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3398</v>
      </c>
    </row>
    <row r="15" spans="1:8" ht="19.5" customHeight="1">
      <c r="A15" s="1071" t="s">
        <v>3356</v>
      </c>
      <c r="B15" s="1072"/>
      <c r="C15" s="1072"/>
      <c r="D15" s="1072"/>
      <c r="E15" s="1072"/>
      <c r="F15" s="1072"/>
      <c r="G15" s="1072"/>
      <c r="H15" s="1073"/>
    </row>
    <row r="16" spans="1:8" ht="9.7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9.75" customHeight="1">
      <c r="A17" s="1056" t="s">
        <v>3322</v>
      </c>
      <c r="B17" s="1057"/>
      <c r="C17" s="190" t="s">
        <v>1296</v>
      </c>
      <c r="D17" s="228">
        <v>2</v>
      </c>
      <c r="E17" s="192">
        <v>238.17500000000001</v>
      </c>
      <c r="F17" s="628">
        <v>476.35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3399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9.1999999999999993" customHeight="1">
      <c r="A21" s="642" t="s">
        <v>1539</v>
      </c>
      <c r="B21" s="644"/>
      <c r="C21" s="643"/>
      <c r="D21" s="189" t="s">
        <v>1422</v>
      </c>
      <c r="E21" s="189" t="s">
        <v>1965</v>
      </c>
      <c r="F21" s="226" t="s">
        <v>3029</v>
      </c>
      <c r="G21" s="190" t="s">
        <v>3030</v>
      </c>
      <c r="H21" s="6"/>
    </row>
    <row r="22" spans="1:9" ht="9.75" customHeight="1">
      <c r="A22" s="391"/>
      <c r="B22" s="393"/>
      <c r="C22" s="6"/>
      <c r="D22" s="6"/>
      <c r="E22" s="6"/>
      <c r="F22" s="6"/>
      <c r="G22" s="6"/>
      <c r="H22" s="6"/>
    </row>
    <row r="23" spans="1:9" ht="9.75" customHeight="1">
      <c r="A23" s="1065" t="s">
        <v>3350</v>
      </c>
      <c r="B23" s="1066"/>
      <c r="C23" s="1066"/>
      <c r="D23" s="1066"/>
      <c r="E23" s="1066"/>
      <c r="F23" s="1066"/>
      <c r="G23" s="1067"/>
      <c r="H23" s="195" t="s">
        <v>3034</v>
      </c>
    </row>
    <row r="24" spans="1:9" ht="8.85" customHeight="1">
      <c r="A24" s="1068"/>
      <c r="B24" s="1069"/>
      <c r="C24" s="1069"/>
      <c r="D24" s="1069"/>
      <c r="E24" s="1069"/>
      <c r="F24" s="1069"/>
      <c r="G24" s="1070"/>
      <c r="H24" s="195" t="s">
        <v>3400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30.95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G14"/>
    <mergeCell ref="A15:H15"/>
    <mergeCell ref="A16:B16"/>
    <mergeCell ref="F16:G16"/>
    <mergeCell ref="A21:C21"/>
    <mergeCell ref="A22:B22"/>
    <mergeCell ref="A23:G24"/>
    <mergeCell ref="A25:I25"/>
    <mergeCell ref="A17:B17"/>
    <mergeCell ref="F17:G17"/>
    <mergeCell ref="A18:G18"/>
    <mergeCell ref="A19:H19"/>
    <mergeCell ref="A20:C20"/>
  </mergeCells>
  <pageMargins left="0.7" right="0.7" top="0.75" bottom="0.75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3401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325" t="s">
        <v>3402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476.35</v>
      </c>
      <c r="F7" s="189" t="s">
        <v>1276</v>
      </c>
      <c r="G7" s="194">
        <v>23.818000000000001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2263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9.75" customHeight="1">
      <c r="A12" s="528" t="s">
        <v>3397</v>
      </c>
      <c r="B12" s="529"/>
      <c r="C12" s="530"/>
      <c r="D12" s="196" t="s">
        <v>3327</v>
      </c>
      <c r="E12" s="192">
        <v>20.25</v>
      </c>
      <c r="F12" s="191">
        <v>4</v>
      </c>
      <c r="G12" s="194">
        <v>81</v>
      </c>
      <c r="H12" s="6"/>
    </row>
    <row r="13" spans="1:8" ht="9.75" customHeight="1">
      <c r="A13" s="391"/>
      <c r="B13" s="392"/>
      <c r="C13" s="393"/>
      <c r="D13" s="6"/>
      <c r="E13" s="6"/>
      <c r="F13" s="6"/>
      <c r="G13" s="190" t="s">
        <v>1393</v>
      </c>
      <c r="H13" s="6"/>
    </row>
    <row r="14" spans="1:8" ht="9.7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3398</v>
      </c>
    </row>
    <row r="15" spans="1:8" ht="19.5" customHeight="1">
      <c r="A15" s="1071" t="s">
        <v>3356</v>
      </c>
      <c r="B15" s="1072"/>
      <c r="C15" s="1072"/>
      <c r="D15" s="1072"/>
      <c r="E15" s="1072"/>
      <c r="F15" s="1072"/>
      <c r="G15" s="1072"/>
      <c r="H15" s="1073"/>
    </row>
    <row r="16" spans="1:8" ht="9.7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9.75" customHeight="1">
      <c r="A17" s="1056" t="s">
        <v>3322</v>
      </c>
      <c r="B17" s="1057"/>
      <c r="C17" s="190" t="s">
        <v>1296</v>
      </c>
      <c r="D17" s="228">
        <v>2</v>
      </c>
      <c r="E17" s="192">
        <v>238.17500000000001</v>
      </c>
      <c r="F17" s="628">
        <v>476.35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3399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9.1999999999999993" customHeight="1">
      <c r="A21" s="642" t="s">
        <v>1539</v>
      </c>
      <c r="B21" s="644"/>
      <c r="C21" s="643"/>
      <c r="D21" s="189" t="s">
        <v>1422</v>
      </c>
      <c r="E21" s="189" t="s">
        <v>1965</v>
      </c>
      <c r="F21" s="226" t="s">
        <v>3029</v>
      </c>
      <c r="G21" s="190" t="s">
        <v>3030</v>
      </c>
      <c r="H21" s="6"/>
    </row>
    <row r="22" spans="1:9" ht="9.75" customHeight="1">
      <c r="A22" s="391"/>
      <c r="B22" s="393"/>
      <c r="C22" s="6"/>
      <c r="D22" s="6"/>
      <c r="E22" s="6"/>
      <c r="F22" s="6"/>
      <c r="G22" s="6"/>
      <c r="H22" s="6"/>
    </row>
    <row r="23" spans="1:9" ht="8.85" customHeight="1">
      <c r="A23" s="824" t="s">
        <v>1968</v>
      </c>
      <c r="B23" s="825"/>
      <c r="C23" s="825"/>
      <c r="D23" s="825"/>
      <c r="E23" s="825"/>
      <c r="F23" s="825"/>
      <c r="G23" s="826"/>
      <c r="H23" s="195" t="s">
        <v>3034</v>
      </c>
    </row>
    <row r="24" spans="1:9" ht="10.35" customHeight="1">
      <c r="A24" s="827"/>
      <c r="B24" s="828"/>
      <c r="C24" s="828"/>
      <c r="D24" s="828"/>
      <c r="E24" s="828"/>
      <c r="F24" s="828"/>
      <c r="G24" s="829"/>
      <c r="H24" s="195" t="s">
        <v>3400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0.95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G14"/>
    <mergeCell ref="A15:H15"/>
    <mergeCell ref="A16:B16"/>
    <mergeCell ref="F16:G16"/>
    <mergeCell ref="A21:C21"/>
    <mergeCell ref="A22:B22"/>
    <mergeCell ref="A23:G24"/>
    <mergeCell ref="A25:I25"/>
    <mergeCell ref="A17:B17"/>
    <mergeCell ref="F17:G17"/>
    <mergeCell ref="A18:G18"/>
    <mergeCell ref="A19:H19"/>
    <mergeCell ref="A20:C20"/>
  </mergeCells>
  <pageMargins left="0.7" right="0.7" top="0.75" bottom="0.75" header="0.3" footer="0.3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3403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5" t="s">
        <v>3404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476.35</v>
      </c>
      <c r="F7" s="189" t="s">
        <v>1276</v>
      </c>
      <c r="G7" s="194">
        <v>23.818000000000001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2263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9.75" customHeight="1">
      <c r="A12" s="528" t="s">
        <v>3397</v>
      </c>
      <c r="B12" s="529"/>
      <c r="C12" s="530"/>
      <c r="D12" s="196" t="s">
        <v>3327</v>
      </c>
      <c r="E12" s="192">
        <v>20.25</v>
      </c>
      <c r="F12" s="191">
        <v>4</v>
      </c>
      <c r="G12" s="194">
        <v>81</v>
      </c>
      <c r="H12" s="6"/>
    </row>
    <row r="13" spans="1:8" ht="9.75" customHeight="1">
      <c r="A13" s="391"/>
      <c r="B13" s="392"/>
      <c r="C13" s="393"/>
      <c r="D13" s="6"/>
      <c r="E13" s="6"/>
      <c r="F13" s="6"/>
      <c r="G13" s="190" t="s">
        <v>1393</v>
      </c>
      <c r="H13" s="6"/>
    </row>
    <row r="14" spans="1:8" ht="9.7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3398</v>
      </c>
    </row>
    <row r="15" spans="1:8" ht="19.5" customHeight="1">
      <c r="A15" s="1071" t="s">
        <v>3356</v>
      </c>
      <c r="B15" s="1072"/>
      <c r="C15" s="1072"/>
      <c r="D15" s="1072"/>
      <c r="E15" s="1072"/>
      <c r="F15" s="1072"/>
      <c r="G15" s="1072"/>
      <c r="H15" s="1073"/>
    </row>
    <row r="16" spans="1:8" ht="9.7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9.75" customHeight="1">
      <c r="A17" s="1056" t="s">
        <v>3322</v>
      </c>
      <c r="B17" s="1057"/>
      <c r="C17" s="190" t="s">
        <v>1296</v>
      </c>
      <c r="D17" s="228">
        <v>2</v>
      </c>
      <c r="E17" s="192">
        <v>238.17500000000001</v>
      </c>
      <c r="F17" s="628">
        <v>476.35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3399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9.1999999999999993" customHeight="1">
      <c r="A21" s="642" t="s">
        <v>1539</v>
      </c>
      <c r="B21" s="644"/>
      <c r="C21" s="643"/>
      <c r="D21" s="189" t="s">
        <v>1422</v>
      </c>
      <c r="E21" s="189" t="s">
        <v>1965</v>
      </c>
      <c r="F21" s="226" t="s">
        <v>3029</v>
      </c>
      <c r="G21" s="190" t="s">
        <v>3030</v>
      </c>
      <c r="H21" s="6"/>
    </row>
    <row r="22" spans="1:9" ht="9.75" customHeight="1">
      <c r="A22" s="391"/>
      <c r="B22" s="393"/>
      <c r="C22" s="6"/>
      <c r="D22" s="6"/>
      <c r="E22" s="6"/>
      <c r="F22" s="6"/>
      <c r="G22" s="6"/>
      <c r="H22" s="6"/>
    </row>
    <row r="23" spans="1:9" ht="9.75" customHeight="1">
      <c r="A23" s="1065" t="s">
        <v>3350</v>
      </c>
      <c r="B23" s="1066"/>
      <c r="C23" s="1066"/>
      <c r="D23" s="1066"/>
      <c r="E23" s="1066"/>
      <c r="F23" s="1066"/>
      <c r="G23" s="1067"/>
      <c r="H23" s="195" t="s">
        <v>3034</v>
      </c>
    </row>
    <row r="24" spans="1:9" ht="8.85" customHeight="1">
      <c r="A24" s="1068"/>
      <c r="B24" s="1069"/>
      <c r="C24" s="1069"/>
      <c r="D24" s="1069"/>
      <c r="E24" s="1069"/>
      <c r="F24" s="1069"/>
      <c r="G24" s="1070"/>
      <c r="H24" s="195" t="s">
        <v>3400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30.95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G14"/>
    <mergeCell ref="A15:H15"/>
    <mergeCell ref="A16:B16"/>
    <mergeCell ref="F16:G16"/>
    <mergeCell ref="A21:C21"/>
    <mergeCell ref="A22:B22"/>
    <mergeCell ref="A23:G24"/>
    <mergeCell ref="A25:I25"/>
    <mergeCell ref="A17:B17"/>
    <mergeCell ref="F17:G17"/>
    <mergeCell ref="A18:G18"/>
    <mergeCell ref="A19:H19"/>
    <mergeCell ref="A20:C20"/>
  </mergeCells>
  <pageMargins left="0.7" right="0.7" top="0.75" bottom="0.75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4" width="10" customWidth="1"/>
    <col min="5" max="5" width="11.33203125" customWidth="1"/>
    <col min="6" max="6" width="9.6640625" customWidth="1"/>
    <col min="7" max="7" width="9.83203125" customWidth="1"/>
    <col min="8" max="8" width="11.33203125" customWidth="1"/>
    <col min="9" max="9" width="14.33203125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3405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5" t="s">
        <v>3406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476.35</v>
      </c>
      <c r="F7" s="189" t="s">
        <v>1276</v>
      </c>
      <c r="G7" s="194">
        <v>23.818000000000001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2263</v>
      </c>
    </row>
    <row r="10" spans="1:8" ht="19.5" customHeight="1">
      <c r="A10" s="745" t="s">
        <v>1283</v>
      </c>
      <c r="B10" s="746"/>
      <c r="C10" s="746"/>
      <c r="D10" s="746"/>
      <c r="E10" s="746"/>
      <c r="F10" s="746"/>
      <c r="G10" s="746"/>
      <c r="H10" s="747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9.75" customHeight="1">
      <c r="A12" s="528" t="s">
        <v>3397</v>
      </c>
      <c r="B12" s="529"/>
      <c r="C12" s="530"/>
      <c r="D12" s="196" t="s">
        <v>3327</v>
      </c>
      <c r="E12" s="192">
        <v>20.25</v>
      </c>
      <c r="F12" s="191">
        <v>4</v>
      </c>
      <c r="G12" s="194">
        <v>81</v>
      </c>
      <c r="H12" s="6"/>
    </row>
    <row r="13" spans="1:8" ht="9.75" customHeight="1">
      <c r="A13" s="391"/>
      <c r="B13" s="392"/>
      <c r="C13" s="393"/>
      <c r="D13" s="6"/>
      <c r="E13" s="6"/>
      <c r="F13" s="6"/>
      <c r="G13" s="190" t="s">
        <v>1393</v>
      </c>
      <c r="H13" s="6"/>
    </row>
    <row r="14" spans="1:8" ht="9.7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3398</v>
      </c>
    </row>
    <row r="15" spans="1:8" ht="19.5" customHeight="1">
      <c r="A15" s="734" t="s">
        <v>1291</v>
      </c>
      <c r="B15" s="735"/>
      <c r="C15" s="735"/>
      <c r="D15" s="735"/>
      <c r="E15" s="735"/>
      <c r="F15" s="735"/>
      <c r="G15" s="735"/>
      <c r="H15" s="736"/>
    </row>
    <row r="16" spans="1:8" ht="9.7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9.75" customHeight="1">
      <c r="A17" s="1056" t="s">
        <v>3322</v>
      </c>
      <c r="B17" s="1057"/>
      <c r="C17" s="190" t="s">
        <v>1296</v>
      </c>
      <c r="D17" s="228">
        <v>2</v>
      </c>
      <c r="E17" s="192">
        <v>238.17500000000001</v>
      </c>
      <c r="F17" s="628">
        <v>476.35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3399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9.1999999999999993" customHeight="1">
      <c r="A21" s="642" t="s">
        <v>1539</v>
      </c>
      <c r="B21" s="644"/>
      <c r="C21" s="643"/>
      <c r="D21" s="189" t="s">
        <v>1422</v>
      </c>
      <c r="E21" s="189" t="s">
        <v>1965</v>
      </c>
      <c r="F21" s="226" t="s">
        <v>3029</v>
      </c>
      <c r="G21" s="190" t="s">
        <v>3030</v>
      </c>
      <c r="H21" s="6"/>
    </row>
    <row r="22" spans="1:9" ht="9.75" customHeight="1">
      <c r="A22" s="391"/>
      <c r="B22" s="393"/>
      <c r="C22" s="6"/>
      <c r="D22" s="6"/>
      <c r="E22" s="6"/>
      <c r="F22" s="6"/>
      <c r="G22" s="6"/>
      <c r="H22" s="6"/>
    </row>
    <row r="23" spans="1:9" ht="9.75" customHeight="1">
      <c r="A23" s="1065" t="s">
        <v>3350</v>
      </c>
      <c r="B23" s="1066"/>
      <c r="C23" s="1066"/>
      <c r="D23" s="1066"/>
      <c r="E23" s="1066"/>
      <c r="F23" s="1066"/>
      <c r="G23" s="1067"/>
      <c r="H23" s="195" t="s">
        <v>3034</v>
      </c>
    </row>
    <row r="24" spans="1:9" ht="8.85" customHeight="1">
      <c r="A24" s="1068"/>
      <c r="B24" s="1069"/>
      <c r="C24" s="1069"/>
      <c r="D24" s="1069"/>
      <c r="E24" s="1069"/>
      <c r="F24" s="1069"/>
      <c r="G24" s="1070"/>
      <c r="H24" s="195" t="s">
        <v>3400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30.95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G14"/>
    <mergeCell ref="A15:H15"/>
    <mergeCell ref="A16:B16"/>
    <mergeCell ref="F16:G16"/>
    <mergeCell ref="A21:C21"/>
    <mergeCell ref="A22:B22"/>
    <mergeCell ref="A23:G24"/>
    <mergeCell ref="A25:I25"/>
    <mergeCell ref="A17:B17"/>
    <mergeCell ref="F17:G17"/>
    <mergeCell ref="A18:G18"/>
    <mergeCell ref="A19:H19"/>
    <mergeCell ref="A20:C20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5.83203125" customWidth="1"/>
    <col min="4" max="4" width="10" customWidth="1"/>
    <col min="5" max="5" width="11.33203125" customWidth="1"/>
    <col min="6" max="6" width="9.83203125" customWidth="1"/>
    <col min="7" max="7" width="9.6640625" customWidth="1"/>
    <col min="8" max="8" width="11.33203125" customWidth="1"/>
    <col min="9" max="9" width="18.83203125" customWidth="1"/>
  </cols>
  <sheetData>
    <row r="1" spans="1:8" ht="48.6" customHeight="1">
      <c r="A1" s="754" t="s">
        <v>3407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3408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5" t="s">
        <v>3409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1097" t="s">
        <v>1269</v>
      </c>
      <c r="B5" s="1098"/>
      <c r="C5" s="1098"/>
      <c r="D5" s="1098"/>
      <c r="E5" s="1098"/>
      <c r="F5" s="1098"/>
      <c r="G5" s="1098"/>
      <c r="H5" s="1099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2">
        <v>23.818000000000001</v>
      </c>
      <c r="F7" s="189" t="s">
        <v>1276</v>
      </c>
      <c r="G7" s="192">
        <v>1.1910000000000001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3325</v>
      </c>
    </row>
    <row r="10" spans="1:8" ht="19.5" customHeight="1">
      <c r="A10" s="1094" t="s">
        <v>1283</v>
      </c>
      <c r="B10" s="1095"/>
      <c r="C10" s="1095"/>
      <c r="D10" s="1095"/>
      <c r="E10" s="1095"/>
      <c r="F10" s="1095"/>
      <c r="G10" s="1095"/>
      <c r="H10" s="1096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89" t="s">
        <v>1274</v>
      </c>
      <c r="H11" s="6"/>
    </row>
    <row r="12" spans="1:8" ht="18.95" customHeight="1">
      <c r="A12" s="748" t="s">
        <v>3410</v>
      </c>
      <c r="B12" s="749"/>
      <c r="C12" s="750"/>
      <c r="D12" s="246" t="s">
        <v>3327</v>
      </c>
      <c r="E12" s="221">
        <v>289.70499999999998</v>
      </c>
      <c r="F12" s="248">
        <v>1</v>
      </c>
      <c r="G12" s="221">
        <v>289.70499999999998</v>
      </c>
      <c r="H12" s="28"/>
    </row>
    <row r="13" spans="1:8" ht="9.7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3411</v>
      </c>
    </row>
    <row r="14" spans="1:8" ht="19.5" customHeight="1">
      <c r="A14" s="734" t="s">
        <v>1291</v>
      </c>
      <c r="B14" s="735"/>
      <c r="C14" s="735"/>
      <c r="D14" s="735"/>
      <c r="E14" s="735"/>
      <c r="F14" s="735"/>
      <c r="G14" s="735"/>
      <c r="H14" s="736"/>
    </row>
    <row r="15" spans="1:8" ht="9.75" customHeight="1">
      <c r="A15" s="642" t="s">
        <v>1292</v>
      </c>
      <c r="B15" s="643"/>
      <c r="C15" s="190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9.75" customHeight="1">
      <c r="A16" s="1056" t="s">
        <v>3322</v>
      </c>
      <c r="B16" s="1057"/>
      <c r="C16" s="190" t="s">
        <v>1296</v>
      </c>
      <c r="D16" s="190" t="s">
        <v>2262</v>
      </c>
      <c r="E16" s="192">
        <v>238.17500000000001</v>
      </c>
      <c r="F16" s="628">
        <v>23.818000000000001</v>
      </c>
      <c r="G16" s="629"/>
      <c r="H16" s="6"/>
    </row>
    <row r="17" spans="1:9" ht="9.7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2263</v>
      </c>
    </row>
    <row r="18" spans="1:9" ht="9.75" customHeight="1">
      <c r="A18" s="731" t="s">
        <v>1299</v>
      </c>
      <c r="B18" s="732"/>
      <c r="C18" s="732"/>
      <c r="D18" s="732"/>
      <c r="E18" s="732"/>
      <c r="F18" s="732"/>
      <c r="G18" s="732"/>
      <c r="H18" s="733"/>
    </row>
    <row r="19" spans="1:9" ht="9.7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9" t="s">
        <v>1286</v>
      </c>
      <c r="G19" s="189" t="s">
        <v>1274</v>
      </c>
      <c r="H19" s="6"/>
    </row>
    <row r="20" spans="1:9" ht="9.75" customHeight="1">
      <c r="A20" s="391"/>
      <c r="B20" s="393"/>
      <c r="C20" s="6"/>
      <c r="D20" s="6"/>
      <c r="E20" s="6"/>
      <c r="F20" s="6"/>
      <c r="G20" s="6"/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6"/>
    </row>
    <row r="22" spans="1:9" ht="9.75" customHeight="1">
      <c r="A22" s="1088" t="s">
        <v>3350</v>
      </c>
      <c r="B22" s="1089"/>
      <c r="C22" s="1089"/>
      <c r="D22" s="1089"/>
      <c r="E22" s="1089"/>
      <c r="F22" s="1089"/>
      <c r="G22" s="1090"/>
      <c r="H22" s="216" t="s">
        <v>1394</v>
      </c>
    </row>
    <row r="23" spans="1:9" ht="8.85" customHeight="1">
      <c r="A23" s="1091"/>
      <c r="B23" s="1092"/>
      <c r="C23" s="1092"/>
      <c r="D23" s="1092"/>
      <c r="E23" s="1092"/>
      <c r="F23" s="1092"/>
      <c r="G23" s="1093"/>
      <c r="H23" s="195" t="s">
        <v>3412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0.95" customHeight="1"/>
    <row r="26" spans="1:9" ht="30.95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G23"/>
    <mergeCell ref="A24:I24"/>
    <mergeCell ref="A17:G17"/>
    <mergeCell ref="A18:H18"/>
    <mergeCell ref="A19:C19"/>
    <mergeCell ref="A20:B20"/>
    <mergeCell ref="A21:B2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sqref="A1:G1"/>
    </sheetView>
  </sheetViews>
  <sheetFormatPr baseColWidth="10" defaultColWidth="8.83203125" defaultRowHeight="12.75"/>
  <cols>
    <col min="1" max="1" width="6.1640625" customWidth="1"/>
    <col min="2" max="2" width="25.1640625" customWidth="1"/>
    <col min="3" max="3" width="11.6640625" customWidth="1"/>
    <col min="4" max="4" width="11.83203125" customWidth="1"/>
    <col min="5" max="5" width="6.6640625" customWidth="1"/>
    <col min="6" max="6" width="9.6640625" customWidth="1"/>
    <col min="7" max="7" width="9.33203125" customWidth="1"/>
    <col min="8" max="8" width="10.1640625" customWidth="1"/>
    <col min="9" max="9" width="13.1640625" customWidth="1"/>
  </cols>
  <sheetData>
    <row r="1" spans="1:9" ht="16.350000000000001" customHeight="1">
      <c r="A1" s="565" t="s">
        <v>1010</v>
      </c>
      <c r="B1" s="566"/>
      <c r="C1" s="566"/>
      <c r="D1" s="566"/>
      <c r="E1" s="566"/>
      <c r="F1" s="566"/>
      <c r="G1" s="566"/>
      <c r="H1" s="566"/>
      <c r="I1" s="567"/>
    </row>
    <row r="2" spans="1:9" ht="6.75" customHeight="1">
      <c r="A2" s="468"/>
      <c r="B2" s="559" t="s">
        <v>1011</v>
      </c>
      <c r="C2" s="560"/>
      <c r="D2" s="560"/>
      <c r="E2" s="560"/>
      <c r="F2" s="560"/>
      <c r="G2" s="560"/>
      <c r="H2" s="561"/>
      <c r="I2" s="140" t="s">
        <v>1012</v>
      </c>
    </row>
    <row r="3" spans="1:9" ht="6.75" customHeight="1">
      <c r="A3" s="469"/>
      <c r="B3" s="559" t="s">
        <v>1013</v>
      </c>
      <c r="C3" s="560"/>
      <c r="D3" s="560"/>
      <c r="E3" s="560"/>
      <c r="F3" s="560"/>
      <c r="G3" s="560"/>
      <c r="H3" s="561"/>
      <c r="I3" s="139" t="s">
        <v>1014</v>
      </c>
    </row>
    <row r="4" spans="1:9" ht="6.75" customHeight="1">
      <c r="A4" s="469"/>
      <c r="B4" s="559" t="s">
        <v>1015</v>
      </c>
      <c r="C4" s="560"/>
      <c r="D4" s="560"/>
      <c r="E4" s="560"/>
      <c r="F4" s="560"/>
      <c r="G4" s="561"/>
      <c r="H4" s="125" t="s">
        <v>1016</v>
      </c>
      <c r="I4" s="6"/>
    </row>
    <row r="5" spans="1:9" ht="6.75" customHeight="1">
      <c r="A5" s="469"/>
      <c r="B5" s="562" t="s">
        <v>1017</v>
      </c>
      <c r="C5" s="563"/>
      <c r="D5" s="563"/>
      <c r="E5" s="563"/>
      <c r="F5" s="563"/>
      <c r="G5" s="564"/>
      <c r="H5" s="142" t="s">
        <v>1018</v>
      </c>
      <c r="I5" s="139" t="s">
        <v>1019</v>
      </c>
    </row>
    <row r="6" spans="1:9" ht="6.75" customHeight="1">
      <c r="A6" s="469"/>
      <c r="B6" s="553" t="s">
        <v>1020</v>
      </c>
      <c r="C6" s="554"/>
      <c r="D6" s="554"/>
      <c r="E6" s="554"/>
      <c r="F6" s="555"/>
      <c r="G6" s="6"/>
      <c r="H6" s="125" t="s">
        <v>1021</v>
      </c>
      <c r="I6" s="139" t="s">
        <v>1019</v>
      </c>
    </row>
    <row r="7" spans="1:9" ht="6" customHeight="1">
      <c r="A7" s="469"/>
      <c r="B7" s="391"/>
      <c r="C7" s="392"/>
      <c r="D7" s="392"/>
      <c r="E7" s="392"/>
      <c r="F7" s="392"/>
      <c r="G7" s="392"/>
      <c r="H7" s="392"/>
      <c r="I7" s="393"/>
    </row>
    <row r="8" spans="1:9" ht="6.75" customHeight="1">
      <c r="A8" s="470"/>
      <c r="B8" s="141" t="s">
        <v>1022</v>
      </c>
      <c r="C8" s="568">
        <v>10</v>
      </c>
      <c r="D8" s="569"/>
      <c r="E8" s="570"/>
      <c r="F8" s="391"/>
      <c r="G8" s="392"/>
      <c r="H8" s="393"/>
      <c r="I8" s="551"/>
    </row>
    <row r="9" spans="1:9" ht="6.75" customHeight="1">
      <c r="A9" s="559" t="s">
        <v>1023</v>
      </c>
      <c r="B9" s="560"/>
      <c r="C9" s="560"/>
      <c r="D9" s="560"/>
      <c r="E9" s="560"/>
      <c r="F9" s="560"/>
      <c r="G9" s="560"/>
      <c r="H9" s="561"/>
      <c r="I9" s="552"/>
    </row>
    <row r="10" spans="1:9" ht="9" customHeight="1">
      <c r="A10" s="484" t="s">
        <v>1024</v>
      </c>
      <c r="B10" s="485"/>
      <c r="C10" s="485"/>
      <c r="D10" s="485"/>
      <c r="E10" s="485"/>
      <c r="F10" s="485"/>
      <c r="G10" s="485"/>
      <c r="H10" s="485"/>
      <c r="I10" s="486"/>
    </row>
    <row r="11" spans="1:9" ht="6.75" customHeight="1">
      <c r="A11" s="125" t="s">
        <v>1025</v>
      </c>
      <c r="B11" s="141" t="s">
        <v>1026</v>
      </c>
      <c r="C11" s="559" t="s">
        <v>1021</v>
      </c>
      <c r="D11" s="560"/>
      <c r="E11" s="560"/>
      <c r="F11" s="560"/>
      <c r="G11" s="560"/>
      <c r="H11" s="560"/>
      <c r="I11" s="561"/>
    </row>
    <row r="12" spans="1:9" ht="16.7" customHeight="1">
      <c r="A12" s="143" t="s">
        <v>1027</v>
      </c>
      <c r="B12" s="144" t="s">
        <v>1028</v>
      </c>
      <c r="C12" s="144" t="s">
        <v>1029</v>
      </c>
      <c r="D12" s="144" t="s">
        <v>1030</v>
      </c>
      <c r="E12" s="106" t="s">
        <v>1031</v>
      </c>
      <c r="F12" s="125" t="s">
        <v>1032</v>
      </c>
      <c r="G12" s="141" t="s">
        <v>1033</v>
      </c>
      <c r="H12" s="145" t="s">
        <v>1034</v>
      </c>
      <c r="I12" s="144" t="s">
        <v>1035</v>
      </c>
    </row>
    <row r="13" spans="1:9" ht="6.75" customHeight="1">
      <c r="A13" s="125" t="s">
        <v>1036</v>
      </c>
      <c r="B13" s="562" t="s">
        <v>1037</v>
      </c>
      <c r="C13" s="563"/>
      <c r="D13" s="563"/>
      <c r="E13" s="563"/>
      <c r="F13" s="563"/>
      <c r="G13" s="563"/>
      <c r="H13" s="564"/>
      <c r="I13" s="139" t="s">
        <v>1038</v>
      </c>
    </row>
    <row r="14" spans="1:9" ht="6.75" customHeight="1">
      <c r="A14" s="146" t="s">
        <v>1039</v>
      </c>
      <c r="B14" s="138" t="s">
        <v>1040</v>
      </c>
      <c r="C14" s="140" t="s">
        <v>1041</v>
      </c>
      <c r="D14" s="147" t="s">
        <v>1042</v>
      </c>
      <c r="E14" s="140" t="s">
        <v>1043</v>
      </c>
      <c r="F14" s="147" t="s">
        <v>1044</v>
      </c>
      <c r="G14" s="140" t="s">
        <v>1045</v>
      </c>
      <c r="H14" s="147" t="s">
        <v>1046</v>
      </c>
      <c r="I14" s="468"/>
    </row>
    <row r="15" spans="1:9" ht="6.75" customHeight="1">
      <c r="A15" s="146" t="s">
        <v>1047</v>
      </c>
      <c r="B15" s="138" t="s">
        <v>1048</v>
      </c>
      <c r="C15" s="140" t="s">
        <v>1041</v>
      </c>
      <c r="D15" s="147" t="s">
        <v>1042</v>
      </c>
      <c r="E15" s="140" t="s">
        <v>1043</v>
      </c>
      <c r="F15" s="147" t="s">
        <v>1049</v>
      </c>
      <c r="G15" s="140" t="s">
        <v>1045</v>
      </c>
      <c r="H15" s="147" t="s">
        <v>1050</v>
      </c>
      <c r="I15" s="469"/>
    </row>
    <row r="16" spans="1:9" ht="5.45" customHeight="1">
      <c r="A16" s="391"/>
      <c r="B16" s="392"/>
      <c r="C16" s="392"/>
      <c r="D16" s="392"/>
      <c r="E16" s="392"/>
      <c r="F16" s="392"/>
      <c r="G16" s="392"/>
      <c r="H16" s="393"/>
      <c r="I16" s="469"/>
    </row>
    <row r="17" spans="1:9" ht="6.75" customHeight="1">
      <c r="A17" s="125" t="s">
        <v>1051</v>
      </c>
      <c r="B17" s="562" t="s">
        <v>1052</v>
      </c>
      <c r="C17" s="563"/>
      <c r="D17" s="563"/>
      <c r="E17" s="563"/>
      <c r="F17" s="563"/>
      <c r="G17" s="563"/>
      <c r="H17" s="564"/>
      <c r="I17" s="469"/>
    </row>
    <row r="18" spans="1:9" ht="6.75" customHeight="1">
      <c r="A18" s="6"/>
      <c r="B18" s="138" t="s">
        <v>1053</v>
      </c>
      <c r="C18" s="140" t="s">
        <v>1054</v>
      </c>
      <c r="D18" s="140" t="s">
        <v>1055</v>
      </c>
      <c r="E18" s="139" t="s">
        <v>1056</v>
      </c>
      <c r="F18" s="536" t="s">
        <v>1057</v>
      </c>
      <c r="G18" s="538"/>
      <c r="H18" s="147" t="s">
        <v>1058</v>
      </c>
      <c r="I18" s="469"/>
    </row>
    <row r="19" spans="1:9" ht="5.45" customHeight="1">
      <c r="A19" s="391"/>
      <c r="B19" s="392"/>
      <c r="C19" s="392"/>
      <c r="D19" s="392"/>
      <c r="E19" s="392"/>
      <c r="F19" s="392"/>
      <c r="G19" s="392"/>
      <c r="H19" s="393"/>
      <c r="I19" s="469"/>
    </row>
    <row r="20" spans="1:9" ht="6.75" customHeight="1">
      <c r="A20" s="125" t="s">
        <v>1059</v>
      </c>
      <c r="B20" s="562" t="s">
        <v>1060</v>
      </c>
      <c r="C20" s="563"/>
      <c r="D20" s="563"/>
      <c r="E20" s="563"/>
      <c r="F20" s="563"/>
      <c r="G20" s="563"/>
      <c r="H20" s="564"/>
      <c r="I20" s="469"/>
    </row>
    <row r="21" spans="1:9" ht="6.75" customHeight="1">
      <c r="A21" s="146" t="s">
        <v>1061</v>
      </c>
      <c r="B21" s="138" t="s">
        <v>1062</v>
      </c>
      <c r="C21" s="140" t="s">
        <v>1041</v>
      </c>
      <c r="D21" s="147" t="s">
        <v>1042</v>
      </c>
      <c r="E21" s="140" t="s">
        <v>1055</v>
      </c>
      <c r="F21" s="147" t="s">
        <v>1063</v>
      </c>
      <c r="G21" s="140" t="s">
        <v>1055</v>
      </c>
      <c r="H21" s="147" t="s">
        <v>1064</v>
      </c>
      <c r="I21" s="469"/>
    </row>
    <row r="22" spans="1:9" ht="6" customHeight="1">
      <c r="A22" s="391"/>
      <c r="B22" s="392"/>
      <c r="C22" s="392"/>
      <c r="D22" s="392"/>
      <c r="E22" s="392"/>
      <c r="F22" s="392"/>
      <c r="G22" s="392"/>
      <c r="H22" s="393"/>
      <c r="I22" s="470"/>
    </row>
    <row r="23" spans="1:9" ht="8.25" customHeight="1">
      <c r="A23" s="553" t="s">
        <v>1065</v>
      </c>
      <c r="B23" s="554"/>
      <c r="C23" s="554"/>
      <c r="D23" s="554"/>
      <c r="E23" s="554"/>
      <c r="F23" s="554"/>
      <c r="G23" s="554"/>
      <c r="H23" s="555"/>
      <c r="I23" s="139" t="s">
        <v>1038</v>
      </c>
    </row>
    <row r="24" spans="1:9" ht="62.25" customHeight="1">
      <c r="A24" s="556" t="s">
        <v>1066</v>
      </c>
      <c r="B24" s="557"/>
      <c r="C24" s="557"/>
      <c r="D24" s="557"/>
      <c r="E24" s="557"/>
      <c r="F24" s="557"/>
      <c r="G24" s="557"/>
      <c r="H24" s="557"/>
      <c r="I24" s="558"/>
    </row>
  </sheetData>
  <mergeCells count="24">
    <mergeCell ref="A1:I1"/>
    <mergeCell ref="A2:A8"/>
    <mergeCell ref="B2:H2"/>
    <mergeCell ref="B3:H3"/>
    <mergeCell ref="B4:G4"/>
    <mergeCell ref="B5:G5"/>
    <mergeCell ref="B6:F6"/>
    <mergeCell ref="B7:I7"/>
    <mergeCell ref="C8:E8"/>
    <mergeCell ref="F8:H8"/>
    <mergeCell ref="I8:I9"/>
    <mergeCell ref="A9:H9"/>
    <mergeCell ref="A23:H23"/>
    <mergeCell ref="A24:I24"/>
    <mergeCell ref="A10:I10"/>
    <mergeCell ref="C11:I11"/>
    <mergeCell ref="B13:H13"/>
    <mergeCell ref="I14:I22"/>
    <mergeCell ref="A16:H16"/>
    <mergeCell ref="B17:H17"/>
    <mergeCell ref="F18:G18"/>
    <mergeCell ref="A19:H19"/>
    <mergeCell ref="B20:H20"/>
    <mergeCell ref="A22:H22"/>
  </mergeCells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4.6640625" customWidth="1"/>
    <col min="4" max="4" width="10" customWidth="1"/>
    <col min="5" max="5" width="11.6640625" customWidth="1"/>
    <col min="6" max="7" width="9.6640625" customWidth="1"/>
    <col min="8" max="8" width="11.33203125" customWidth="1"/>
    <col min="9" max="9" width="20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" customHeight="1">
      <c r="A3" s="185" t="s">
        <v>1264</v>
      </c>
      <c r="B3" s="841" t="s">
        <v>3413</v>
      </c>
      <c r="C3" s="842"/>
      <c r="D3" s="842"/>
      <c r="E3" s="842"/>
      <c r="F3" s="843"/>
      <c r="G3" s="528" t="s">
        <v>874</v>
      </c>
      <c r="H3" s="530"/>
    </row>
    <row r="4" spans="1:8" ht="9.75" customHeight="1">
      <c r="A4" s="185" t="s">
        <v>3414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1097" t="s">
        <v>1269</v>
      </c>
      <c r="B5" s="1098"/>
      <c r="C5" s="1098"/>
      <c r="D5" s="1098"/>
      <c r="E5" s="1098"/>
      <c r="F5" s="1098"/>
      <c r="G5" s="1098"/>
      <c r="H5" s="1099"/>
    </row>
    <row r="6" spans="1:8" ht="9.75" customHeight="1">
      <c r="A6" s="633" t="s">
        <v>1270</v>
      </c>
      <c r="B6" s="634"/>
      <c r="C6" s="635"/>
      <c r="D6" s="189" t="s">
        <v>1388</v>
      </c>
      <c r="E6" s="188" t="s">
        <v>1272</v>
      </c>
      <c r="F6" s="189" t="s">
        <v>1273</v>
      </c>
      <c r="G6" s="189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4">
        <v>23.818000000000001</v>
      </c>
      <c r="F7" s="189" t="s">
        <v>1276</v>
      </c>
      <c r="G7" s="192">
        <v>1.1910000000000001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3325</v>
      </c>
    </row>
    <row r="10" spans="1:8" ht="19.5" customHeight="1">
      <c r="A10" s="1094" t="s">
        <v>1283</v>
      </c>
      <c r="B10" s="1095"/>
      <c r="C10" s="1095"/>
      <c r="D10" s="1095"/>
      <c r="E10" s="1095"/>
      <c r="F10" s="1095"/>
      <c r="G10" s="1095"/>
      <c r="H10" s="1096"/>
    </row>
    <row r="11" spans="1:8" ht="9.75" customHeight="1">
      <c r="A11" s="633" t="s">
        <v>1270</v>
      </c>
      <c r="B11" s="634"/>
      <c r="C11" s="635"/>
      <c r="D11" s="196" t="s">
        <v>1284</v>
      </c>
      <c r="E11" s="188" t="s">
        <v>1285</v>
      </c>
      <c r="F11" s="189" t="s">
        <v>1286</v>
      </c>
      <c r="G11" s="189" t="s">
        <v>1274</v>
      </c>
      <c r="H11" s="6"/>
    </row>
    <row r="12" spans="1:8" ht="9.75" customHeight="1">
      <c r="A12" s="391"/>
      <c r="B12" s="393"/>
      <c r="C12" s="6"/>
      <c r="D12" s="6"/>
      <c r="E12" s="6"/>
      <c r="F12" s="6"/>
      <c r="G12" s="189" t="s">
        <v>1393</v>
      </c>
      <c r="H12" s="6"/>
    </row>
    <row r="13" spans="1:8" ht="9.75" customHeight="1">
      <c r="A13" s="391"/>
      <c r="B13" s="393"/>
      <c r="C13" s="6"/>
      <c r="D13" s="6"/>
      <c r="E13" s="6"/>
      <c r="F13" s="6"/>
      <c r="G13" s="189" t="s">
        <v>1393</v>
      </c>
      <c r="H13" s="6"/>
    </row>
    <row r="14" spans="1:8" ht="9.75" customHeight="1">
      <c r="A14" s="619" t="s">
        <v>1281</v>
      </c>
      <c r="B14" s="620"/>
      <c r="C14" s="620"/>
      <c r="D14" s="620"/>
      <c r="E14" s="620"/>
      <c r="F14" s="620"/>
      <c r="G14" s="621"/>
      <c r="H14" s="216" t="s">
        <v>1394</v>
      </c>
    </row>
    <row r="15" spans="1:8" ht="19.5" customHeight="1">
      <c r="A15" s="734" t="s">
        <v>1291</v>
      </c>
      <c r="B15" s="735"/>
      <c r="C15" s="735"/>
      <c r="D15" s="735"/>
      <c r="E15" s="735"/>
      <c r="F15" s="735"/>
      <c r="G15" s="735"/>
      <c r="H15" s="736"/>
    </row>
    <row r="16" spans="1:8" ht="9.75" customHeight="1">
      <c r="A16" s="642" t="s">
        <v>1292</v>
      </c>
      <c r="B16" s="643"/>
      <c r="C16" s="190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9.75" customHeight="1">
      <c r="A17" s="1056" t="s">
        <v>3322</v>
      </c>
      <c r="B17" s="1057"/>
      <c r="C17" s="190" t="s">
        <v>1296</v>
      </c>
      <c r="D17" s="190" t="s">
        <v>2262</v>
      </c>
      <c r="E17" s="194">
        <v>238.17500000000001</v>
      </c>
      <c r="F17" s="628">
        <v>23.818000000000001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2263</v>
      </c>
    </row>
    <row r="19" spans="1:9" ht="9.7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9.75" customHeight="1">
      <c r="A20" s="633" t="s">
        <v>1270</v>
      </c>
      <c r="B20" s="634"/>
      <c r="C20" s="635"/>
      <c r="D20" s="196" t="s">
        <v>1284</v>
      </c>
      <c r="E20" s="188" t="s">
        <v>1285</v>
      </c>
      <c r="F20" s="189" t="s">
        <v>1286</v>
      </c>
      <c r="G20" s="189" t="s">
        <v>1274</v>
      </c>
      <c r="H20" s="6"/>
    </row>
    <row r="21" spans="1:9" ht="9.75" customHeight="1">
      <c r="A21" s="391"/>
      <c r="B21" s="393"/>
      <c r="C21" s="6"/>
      <c r="D21" s="6"/>
      <c r="E21" s="6"/>
      <c r="F21" s="6"/>
      <c r="G21" s="6"/>
      <c r="H21" s="6"/>
    </row>
    <row r="22" spans="1:9" ht="9.75" customHeight="1">
      <c r="A22" s="391"/>
      <c r="B22" s="393"/>
      <c r="C22" s="6"/>
      <c r="D22" s="6"/>
      <c r="E22" s="6"/>
      <c r="F22" s="6"/>
      <c r="G22" s="6"/>
      <c r="H22" s="6"/>
    </row>
    <row r="23" spans="1:9" ht="9.75" customHeight="1">
      <c r="A23" s="1100" t="s">
        <v>3350</v>
      </c>
      <c r="B23" s="1101"/>
      <c r="C23" s="1101"/>
      <c r="D23" s="1101"/>
      <c r="E23" s="1101"/>
      <c r="F23" s="1101"/>
      <c r="G23" s="1102"/>
      <c r="H23" s="216" t="s">
        <v>1394</v>
      </c>
    </row>
    <row r="24" spans="1:9" ht="8.85" customHeight="1">
      <c r="A24" s="1103"/>
      <c r="B24" s="1104"/>
      <c r="C24" s="1104"/>
      <c r="D24" s="1104"/>
      <c r="E24" s="1104"/>
      <c r="F24" s="1104"/>
      <c r="G24" s="1105"/>
      <c r="H24" s="195" t="s">
        <v>3415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30.95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B12"/>
    <mergeCell ref="A13:B13"/>
    <mergeCell ref="A14:G14"/>
    <mergeCell ref="A15:H15"/>
    <mergeCell ref="A16:B16"/>
    <mergeCell ref="F16:G16"/>
    <mergeCell ref="A21:B21"/>
    <mergeCell ref="A22:B22"/>
    <mergeCell ref="A23:G24"/>
    <mergeCell ref="A25:I25"/>
    <mergeCell ref="A17:B17"/>
    <mergeCell ref="F17:G17"/>
    <mergeCell ref="A18:G18"/>
    <mergeCell ref="A19:H19"/>
    <mergeCell ref="A20:C20"/>
  </mergeCells>
  <pageMargins left="0.7" right="0.7" top="0.75" bottom="0.75" header="0.3" footer="0.3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4.6640625" customWidth="1"/>
    <col min="4" max="4" width="10" customWidth="1"/>
    <col min="5" max="5" width="11.6640625" customWidth="1"/>
    <col min="6" max="7" width="9.6640625" customWidth="1"/>
    <col min="8" max="8" width="11.33203125" customWidth="1"/>
    <col min="9" max="9" width="20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" customHeight="1">
      <c r="A3" s="185" t="s">
        <v>1264</v>
      </c>
      <c r="B3" s="841" t="s">
        <v>3416</v>
      </c>
      <c r="C3" s="842"/>
      <c r="D3" s="842"/>
      <c r="E3" s="842"/>
      <c r="F3" s="843"/>
      <c r="G3" s="528" t="s">
        <v>874</v>
      </c>
      <c r="H3" s="530"/>
    </row>
    <row r="4" spans="1:8" ht="9.75" customHeight="1">
      <c r="A4" s="185" t="s">
        <v>3417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1097" t="s">
        <v>1269</v>
      </c>
      <c r="B5" s="1098"/>
      <c r="C5" s="1098"/>
      <c r="D5" s="1098"/>
      <c r="E5" s="1098"/>
      <c r="F5" s="1098"/>
      <c r="G5" s="1098"/>
      <c r="H5" s="1099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90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89" t="s">
        <v>3418</v>
      </c>
      <c r="F7" s="189" t="s">
        <v>1276</v>
      </c>
      <c r="G7" s="194">
        <v>571.62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3419</v>
      </c>
    </row>
    <row r="10" spans="1:8" ht="19.5" customHeight="1">
      <c r="A10" s="1094" t="s">
        <v>1283</v>
      </c>
      <c r="B10" s="1095"/>
      <c r="C10" s="1095"/>
      <c r="D10" s="1095"/>
      <c r="E10" s="1095"/>
      <c r="F10" s="1095"/>
      <c r="G10" s="1095"/>
      <c r="H10" s="1096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9.75" customHeight="1">
      <c r="A12" s="711" t="s">
        <v>3420</v>
      </c>
      <c r="B12" s="712"/>
      <c r="C12" s="713"/>
      <c r="D12" s="189" t="s">
        <v>1653</v>
      </c>
      <c r="E12" s="192">
        <v>690.79499999999996</v>
      </c>
      <c r="F12" s="191">
        <v>1</v>
      </c>
      <c r="G12" s="194">
        <v>690.79499999999996</v>
      </c>
      <c r="H12" s="6"/>
    </row>
    <row r="13" spans="1:8" ht="9.75" customHeight="1">
      <c r="A13" s="711" t="s">
        <v>3421</v>
      </c>
      <c r="B13" s="712"/>
      <c r="C13" s="713"/>
      <c r="D13" s="189" t="s">
        <v>1653</v>
      </c>
      <c r="E13" s="192">
        <v>56.625</v>
      </c>
      <c r="F13" s="326">
        <v>10000</v>
      </c>
      <c r="G13" s="194">
        <v>566.25</v>
      </c>
      <c r="H13" s="6"/>
    </row>
    <row r="14" spans="1:8" ht="9.75" customHeight="1">
      <c r="A14" s="711" t="s">
        <v>3422</v>
      </c>
      <c r="B14" s="712"/>
      <c r="C14" s="713"/>
      <c r="D14" s="189" t="s">
        <v>1653</v>
      </c>
      <c r="E14" s="192">
        <v>31.5</v>
      </c>
      <c r="F14" s="326">
        <v>30000</v>
      </c>
      <c r="G14" s="194">
        <v>945</v>
      </c>
      <c r="H14" s="6"/>
    </row>
    <row r="15" spans="1:8" ht="9.75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3423</v>
      </c>
    </row>
    <row r="16" spans="1:8" ht="19.5" customHeight="1">
      <c r="A16" s="734" t="s">
        <v>1291</v>
      </c>
      <c r="B16" s="735"/>
      <c r="C16" s="735"/>
      <c r="D16" s="735"/>
      <c r="E16" s="735"/>
      <c r="F16" s="735"/>
      <c r="G16" s="735"/>
      <c r="H16" s="736"/>
    </row>
    <row r="17" spans="1:9" ht="9.75" customHeight="1">
      <c r="A17" s="642" t="s">
        <v>1292</v>
      </c>
      <c r="B17" s="643"/>
      <c r="C17" s="190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9.75" customHeight="1">
      <c r="A18" s="1056" t="s">
        <v>3322</v>
      </c>
      <c r="B18" s="1057"/>
      <c r="C18" s="190" t="s">
        <v>1296</v>
      </c>
      <c r="D18" s="228">
        <v>48</v>
      </c>
      <c r="E18" s="192">
        <v>238.17500000000001</v>
      </c>
      <c r="F18" s="711" t="s">
        <v>3424</v>
      </c>
      <c r="G18" s="713"/>
      <c r="H18" s="6"/>
    </row>
    <row r="19" spans="1:9" ht="9.75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3425</v>
      </c>
    </row>
    <row r="20" spans="1:9" ht="9.75" customHeight="1">
      <c r="A20" s="731" t="s">
        <v>1299</v>
      </c>
      <c r="B20" s="732"/>
      <c r="C20" s="732"/>
      <c r="D20" s="732"/>
      <c r="E20" s="732"/>
      <c r="F20" s="732"/>
      <c r="G20" s="732"/>
      <c r="H20" s="733"/>
    </row>
    <row r="21" spans="1:9" ht="9.7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90" t="s">
        <v>1274</v>
      </c>
      <c r="H21" s="6"/>
    </row>
    <row r="22" spans="1:9" ht="9.1999999999999993" customHeight="1">
      <c r="A22" s="642" t="s">
        <v>1539</v>
      </c>
      <c r="B22" s="644"/>
      <c r="C22" s="643"/>
      <c r="D22" s="189" t="s">
        <v>1422</v>
      </c>
      <c r="E22" s="189" t="s">
        <v>1965</v>
      </c>
      <c r="F22" s="190" t="s">
        <v>1966</v>
      </c>
      <c r="G22" s="190" t="s">
        <v>1967</v>
      </c>
      <c r="H22" s="6"/>
    </row>
    <row r="23" spans="1:9" ht="9.75" customHeight="1">
      <c r="A23" s="391"/>
      <c r="B23" s="393"/>
      <c r="C23" s="6"/>
      <c r="D23" s="6"/>
      <c r="E23" s="6"/>
      <c r="F23" s="6"/>
      <c r="G23" s="6"/>
      <c r="H23" s="6"/>
    </row>
    <row r="24" spans="1:9" ht="9.75" customHeight="1">
      <c r="A24" s="1100" t="s">
        <v>3350</v>
      </c>
      <c r="B24" s="1101"/>
      <c r="C24" s="1101"/>
      <c r="D24" s="1101"/>
      <c r="E24" s="1101"/>
      <c r="F24" s="1101"/>
      <c r="G24" s="1102"/>
      <c r="H24" s="195" t="s">
        <v>1969</v>
      </c>
    </row>
    <row r="25" spans="1:9" ht="8.85" customHeight="1">
      <c r="A25" s="1103"/>
      <c r="B25" s="1104"/>
      <c r="C25" s="1104"/>
      <c r="D25" s="1104"/>
      <c r="E25" s="1104"/>
      <c r="F25" s="1104"/>
      <c r="G25" s="1105"/>
      <c r="H25" s="195" t="s">
        <v>3426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0.95" customHeight="1"/>
    <row r="28" spans="1:9" ht="30.95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G15"/>
    <mergeCell ref="A16:H16"/>
    <mergeCell ref="A17:B17"/>
    <mergeCell ref="F17:G17"/>
    <mergeCell ref="A22:C22"/>
    <mergeCell ref="A23:B23"/>
    <mergeCell ref="A24:G25"/>
    <mergeCell ref="A26:I26"/>
    <mergeCell ref="A18:B18"/>
    <mergeCell ref="F18:G18"/>
    <mergeCell ref="A19:G19"/>
    <mergeCell ref="A20:H20"/>
    <mergeCell ref="A21:C21"/>
  </mergeCells>
  <pageMargins left="0.7" right="0.7" top="0.75" bottom="0.75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4.6640625" customWidth="1"/>
    <col min="4" max="4" width="10" customWidth="1"/>
    <col min="5" max="5" width="11.6640625" customWidth="1"/>
    <col min="6" max="7" width="9.6640625" customWidth="1"/>
    <col min="8" max="8" width="11.33203125" customWidth="1"/>
    <col min="9" max="9" width="20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" customHeight="1">
      <c r="A3" s="185" t="s">
        <v>1264</v>
      </c>
      <c r="B3" s="841" t="s">
        <v>3427</v>
      </c>
      <c r="C3" s="842"/>
      <c r="D3" s="842"/>
      <c r="E3" s="842"/>
      <c r="F3" s="843"/>
      <c r="G3" s="528" t="s">
        <v>874</v>
      </c>
      <c r="H3" s="530"/>
    </row>
    <row r="4" spans="1:8" ht="9.75" customHeight="1">
      <c r="A4" s="185" t="s">
        <v>3428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1097" t="s">
        <v>1269</v>
      </c>
      <c r="B5" s="1098"/>
      <c r="C5" s="1098"/>
      <c r="D5" s="1098"/>
      <c r="E5" s="1098"/>
      <c r="F5" s="1098"/>
      <c r="G5" s="1098"/>
      <c r="H5" s="1099"/>
    </row>
    <row r="6" spans="1:8" ht="9.75" customHeight="1">
      <c r="A6" s="633" t="s">
        <v>1270</v>
      </c>
      <c r="B6" s="634"/>
      <c r="C6" s="635"/>
      <c r="D6" s="189" t="s">
        <v>1388</v>
      </c>
      <c r="E6" s="188" t="s">
        <v>1272</v>
      </c>
      <c r="F6" s="190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0" t="s">
        <v>3418</v>
      </c>
      <c r="F7" s="189" t="s">
        <v>1276</v>
      </c>
      <c r="G7" s="194">
        <v>571.62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3419</v>
      </c>
    </row>
    <row r="10" spans="1:8" ht="19.5" customHeight="1">
      <c r="A10" s="1094" t="s">
        <v>1283</v>
      </c>
      <c r="B10" s="1095"/>
      <c r="C10" s="1095"/>
      <c r="D10" s="1095"/>
      <c r="E10" s="1095"/>
      <c r="F10" s="1095"/>
      <c r="G10" s="1095"/>
      <c r="H10" s="1096"/>
    </row>
    <row r="11" spans="1:8" ht="9.75" customHeight="1">
      <c r="A11" s="633" t="s">
        <v>1270</v>
      </c>
      <c r="B11" s="634"/>
      <c r="C11" s="635"/>
      <c r="D11" s="196" t="s">
        <v>1284</v>
      </c>
      <c r="E11" s="188" t="s">
        <v>1285</v>
      </c>
      <c r="F11" s="188" t="s">
        <v>1286</v>
      </c>
      <c r="G11" s="190" t="s">
        <v>1274</v>
      </c>
      <c r="H11" s="6"/>
    </row>
    <row r="12" spans="1:8" ht="9.75" customHeight="1">
      <c r="A12" s="391"/>
      <c r="B12" s="392"/>
      <c r="C12" s="393"/>
      <c r="D12" s="6"/>
      <c r="E12" s="6"/>
      <c r="F12" s="6"/>
      <c r="G12" s="190" t="s">
        <v>1393</v>
      </c>
      <c r="H12" s="6"/>
    </row>
    <row r="13" spans="1:8" ht="9.75" customHeight="1">
      <c r="A13" s="391"/>
      <c r="B13" s="392"/>
      <c r="C13" s="393"/>
      <c r="D13" s="6"/>
      <c r="E13" s="6"/>
      <c r="F13" s="6"/>
      <c r="G13" s="190" t="s">
        <v>1393</v>
      </c>
      <c r="H13" s="6"/>
    </row>
    <row r="14" spans="1:8" ht="9.75" customHeight="1">
      <c r="A14" s="711" t="s">
        <v>3429</v>
      </c>
      <c r="B14" s="712"/>
      <c r="C14" s="713"/>
      <c r="D14" s="189" t="s">
        <v>1653</v>
      </c>
      <c r="E14" s="194">
        <v>690.79499999999996</v>
      </c>
      <c r="F14" s="191">
        <v>1</v>
      </c>
      <c r="G14" s="194">
        <v>690.79499999999996</v>
      </c>
      <c r="H14" s="6"/>
    </row>
    <row r="15" spans="1:8" ht="9.75" customHeight="1">
      <c r="A15" s="391"/>
      <c r="B15" s="392"/>
      <c r="C15" s="393"/>
      <c r="D15" s="6"/>
      <c r="E15" s="6"/>
      <c r="F15" s="6"/>
      <c r="G15" s="190" t="s">
        <v>1393</v>
      </c>
      <c r="H15" s="6"/>
    </row>
    <row r="16" spans="1:8" ht="9.75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3430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0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1056" t="s">
        <v>3322</v>
      </c>
      <c r="B19" s="1057"/>
      <c r="C19" s="190" t="s">
        <v>1296</v>
      </c>
      <c r="D19" s="228">
        <v>48</v>
      </c>
      <c r="E19" s="194">
        <v>238.17500000000001</v>
      </c>
      <c r="F19" s="711" t="s">
        <v>3424</v>
      </c>
      <c r="G19" s="713"/>
      <c r="H19" s="6"/>
    </row>
    <row r="20" spans="1:9" ht="9.7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3425</v>
      </c>
    </row>
    <row r="21" spans="1:9" ht="9.75" customHeight="1">
      <c r="A21" s="731" t="s">
        <v>1299</v>
      </c>
      <c r="B21" s="732"/>
      <c r="C21" s="732"/>
      <c r="D21" s="732"/>
      <c r="E21" s="732"/>
      <c r="F21" s="732"/>
      <c r="G21" s="732"/>
      <c r="H21" s="733"/>
    </row>
    <row r="22" spans="1:9" ht="9.75" customHeight="1">
      <c r="A22" s="633" t="s">
        <v>1270</v>
      </c>
      <c r="B22" s="634"/>
      <c r="C22" s="635"/>
      <c r="D22" s="196" t="s">
        <v>1284</v>
      </c>
      <c r="E22" s="188" t="s">
        <v>1285</v>
      </c>
      <c r="F22" s="188" t="s">
        <v>1286</v>
      </c>
      <c r="G22" s="190" t="s">
        <v>1274</v>
      </c>
      <c r="H22" s="6"/>
    </row>
    <row r="23" spans="1:9" ht="9.1999999999999993" customHeight="1">
      <c r="A23" s="642" t="s">
        <v>1539</v>
      </c>
      <c r="B23" s="644"/>
      <c r="C23" s="643"/>
      <c r="D23" s="189" t="s">
        <v>1422</v>
      </c>
      <c r="E23" s="190" t="s">
        <v>1965</v>
      </c>
      <c r="F23" s="190" t="s">
        <v>1966</v>
      </c>
      <c r="G23" s="190" t="s">
        <v>1967</v>
      </c>
      <c r="H23" s="6"/>
    </row>
    <row r="24" spans="1:9" ht="9.75" customHeight="1">
      <c r="A24" s="391"/>
      <c r="B24" s="393"/>
      <c r="C24" s="6"/>
      <c r="D24" s="6"/>
      <c r="E24" s="6"/>
      <c r="F24" s="6"/>
      <c r="G24" s="6"/>
      <c r="H24" s="6"/>
    </row>
    <row r="25" spans="1:9" ht="9.75" customHeight="1">
      <c r="A25" s="1100" t="s">
        <v>3350</v>
      </c>
      <c r="B25" s="1101"/>
      <c r="C25" s="1101"/>
      <c r="D25" s="1101"/>
      <c r="E25" s="1101"/>
      <c r="F25" s="1101"/>
      <c r="G25" s="1102"/>
      <c r="H25" s="195" t="s">
        <v>1969</v>
      </c>
    </row>
    <row r="26" spans="1:9" ht="8.85" customHeight="1">
      <c r="A26" s="1103"/>
      <c r="B26" s="1104"/>
      <c r="C26" s="1104"/>
      <c r="D26" s="1104"/>
      <c r="E26" s="1104"/>
      <c r="F26" s="1104"/>
      <c r="G26" s="1105"/>
      <c r="H26" s="195" t="s">
        <v>3431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30.95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7:I27"/>
    <mergeCell ref="A21:H21"/>
    <mergeCell ref="A22:C22"/>
    <mergeCell ref="A23:C23"/>
    <mergeCell ref="A24:B24"/>
    <mergeCell ref="A25:G26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4.6640625" customWidth="1"/>
    <col min="4" max="4" width="10" customWidth="1"/>
    <col min="5" max="5" width="11.6640625" customWidth="1"/>
    <col min="6" max="7" width="9.6640625" customWidth="1"/>
    <col min="8" max="8" width="11.33203125" customWidth="1"/>
    <col min="9" max="9" width="20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" customHeight="1">
      <c r="A3" s="185" t="s">
        <v>1264</v>
      </c>
      <c r="B3" s="841" t="s">
        <v>3432</v>
      </c>
      <c r="C3" s="842"/>
      <c r="D3" s="842"/>
      <c r="E3" s="842"/>
      <c r="F3" s="843"/>
      <c r="G3" s="528" t="s">
        <v>874</v>
      </c>
      <c r="H3" s="530"/>
    </row>
    <row r="4" spans="1:8" ht="9.75" customHeight="1">
      <c r="A4" s="185" t="s">
        <v>3433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1097" t="s">
        <v>1269</v>
      </c>
      <c r="B5" s="1098"/>
      <c r="C5" s="1098"/>
      <c r="D5" s="1098"/>
      <c r="E5" s="1098"/>
      <c r="F5" s="1098"/>
      <c r="G5" s="1098"/>
      <c r="H5" s="1099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90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89" t="s">
        <v>3434</v>
      </c>
      <c r="F7" s="189" t="s">
        <v>1276</v>
      </c>
      <c r="G7" s="194">
        <v>95.27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3435</v>
      </c>
    </row>
    <row r="10" spans="1:8" ht="19.5" customHeight="1">
      <c r="A10" s="1094" t="s">
        <v>1283</v>
      </c>
      <c r="B10" s="1095"/>
      <c r="C10" s="1095"/>
      <c r="D10" s="1095"/>
      <c r="E10" s="1095"/>
      <c r="F10" s="1095"/>
      <c r="G10" s="1095"/>
      <c r="H10" s="1096"/>
    </row>
    <row r="11" spans="1:8" ht="9.7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9.75" customHeight="1">
      <c r="A12" s="711" t="s">
        <v>3436</v>
      </c>
      <c r="B12" s="712"/>
      <c r="C12" s="713"/>
      <c r="D12" s="189" t="s">
        <v>1653</v>
      </c>
      <c r="E12" s="192">
        <v>445.31299999999999</v>
      </c>
      <c r="F12" s="191">
        <v>9</v>
      </c>
      <c r="G12" s="190" t="s">
        <v>3437</v>
      </c>
      <c r="H12" s="6"/>
    </row>
    <row r="13" spans="1:8" ht="9.75" customHeight="1">
      <c r="A13" s="711" t="s">
        <v>3438</v>
      </c>
      <c r="B13" s="712"/>
      <c r="C13" s="713"/>
      <c r="D13" s="189" t="s">
        <v>1653</v>
      </c>
      <c r="E13" s="192">
        <v>712.279</v>
      </c>
      <c r="F13" s="191">
        <v>12</v>
      </c>
      <c r="G13" s="190" t="s">
        <v>3439</v>
      </c>
      <c r="H13" s="6"/>
    </row>
    <row r="14" spans="1:8" ht="9.75" customHeight="1">
      <c r="A14" s="391"/>
      <c r="B14" s="392"/>
      <c r="C14" s="393"/>
      <c r="D14" s="6"/>
      <c r="E14" s="6"/>
      <c r="F14" s="6"/>
      <c r="G14" s="190" t="s">
        <v>1393</v>
      </c>
      <c r="H14" s="6"/>
    </row>
    <row r="15" spans="1:8" ht="9.75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3440</v>
      </c>
    </row>
    <row r="16" spans="1:8" ht="19.5" customHeight="1">
      <c r="A16" s="734" t="s">
        <v>1291</v>
      </c>
      <c r="B16" s="735"/>
      <c r="C16" s="735"/>
      <c r="D16" s="735"/>
      <c r="E16" s="735"/>
      <c r="F16" s="735"/>
      <c r="G16" s="735"/>
      <c r="H16" s="736"/>
    </row>
    <row r="17" spans="1:9" ht="9.75" customHeight="1">
      <c r="A17" s="642" t="s">
        <v>1292</v>
      </c>
      <c r="B17" s="643"/>
      <c r="C17" s="190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9.75" customHeight="1">
      <c r="A18" s="1056" t="s">
        <v>3322</v>
      </c>
      <c r="B18" s="1057"/>
      <c r="C18" s="190" t="s">
        <v>1296</v>
      </c>
      <c r="D18" s="228">
        <v>8</v>
      </c>
      <c r="E18" s="192">
        <v>238.17500000000001</v>
      </c>
      <c r="F18" s="711" t="s">
        <v>3441</v>
      </c>
      <c r="G18" s="713"/>
      <c r="H18" s="6"/>
    </row>
    <row r="19" spans="1:9" ht="9.75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3442</v>
      </c>
    </row>
    <row r="20" spans="1:9" ht="9.75" customHeight="1">
      <c r="A20" s="731" t="s">
        <v>1299</v>
      </c>
      <c r="B20" s="732"/>
      <c r="C20" s="732"/>
      <c r="D20" s="732"/>
      <c r="E20" s="732"/>
      <c r="F20" s="732"/>
      <c r="G20" s="732"/>
      <c r="H20" s="733"/>
    </row>
    <row r="21" spans="1:9" ht="9.7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90" t="s">
        <v>1274</v>
      </c>
      <c r="H21" s="6"/>
    </row>
    <row r="22" spans="1:9" ht="9.1999999999999993" customHeight="1">
      <c r="A22" s="642" t="s">
        <v>1539</v>
      </c>
      <c r="B22" s="644"/>
      <c r="C22" s="643"/>
      <c r="D22" s="189" t="s">
        <v>1422</v>
      </c>
      <c r="E22" s="189" t="s">
        <v>1965</v>
      </c>
      <c r="F22" s="190" t="s">
        <v>1966</v>
      </c>
      <c r="G22" s="190" t="s">
        <v>1967</v>
      </c>
      <c r="H22" s="6"/>
    </row>
    <row r="23" spans="1:9" ht="9.75" customHeight="1">
      <c r="A23" s="391"/>
      <c r="B23" s="393"/>
      <c r="C23" s="6"/>
      <c r="D23" s="6"/>
      <c r="E23" s="6"/>
      <c r="F23" s="6"/>
      <c r="G23" s="6"/>
      <c r="H23" s="6"/>
    </row>
    <row r="24" spans="1:9" ht="9.75" customHeight="1">
      <c r="A24" s="1100" t="s">
        <v>3350</v>
      </c>
      <c r="B24" s="1101"/>
      <c r="C24" s="1101"/>
      <c r="D24" s="1101"/>
      <c r="E24" s="1101"/>
      <c r="F24" s="1101"/>
      <c r="G24" s="1102"/>
      <c r="H24" s="195" t="s">
        <v>1969</v>
      </c>
    </row>
    <row r="25" spans="1:9" ht="8.85" customHeight="1">
      <c r="A25" s="1103"/>
      <c r="B25" s="1104"/>
      <c r="C25" s="1104"/>
      <c r="D25" s="1104"/>
      <c r="E25" s="1104"/>
      <c r="F25" s="1104"/>
      <c r="G25" s="1105"/>
      <c r="H25" s="195" t="s">
        <v>3443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0.95" customHeight="1"/>
    <row r="28" spans="1:9" ht="30.95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G15"/>
    <mergeCell ref="A16:H16"/>
    <mergeCell ref="A17:B17"/>
    <mergeCell ref="F17:G17"/>
    <mergeCell ref="A22:C22"/>
    <mergeCell ref="A23:B23"/>
    <mergeCell ref="A24:G25"/>
    <mergeCell ref="A26:I26"/>
    <mergeCell ref="A18:B18"/>
    <mergeCell ref="F18:G18"/>
    <mergeCell ref="A19:G19"/>
    <mergeCell ref="A20:H20"/>
    <mergeCell ref="A21:C21"/>
  </mergeCells>
  <pageMargins left="0.7" right="0.7" top="0.75" bottom="0.75" header="0.3" footer="0.3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4.6640625" customWidth="1"/>
    <col min="4" max="4" width="10" customWidth="1"/>
    <col min="5" max="5" width="11.6640625" customWidth="1"/>
    <col min="6" max="7" width="9.6640625" customWidth="1"/>
    <col min="8" max="8" width="11.33203125" customWidth="1"/>
    <col min="9" max="9" width="20" customWidth="1"/>
  </cols>
  <sheetData>
    <row r="1" spans="1:8" ht="48.6" customHeight="1">
      <c r="A1" s="754" t="s">
        <v>1262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18" customHeight="1">
      <c r="A3" s="185" t="s">
        <v>1264</v>
      </c>
      <c r="B3" s="841" t="s">
        <v>3444</v>
      </c>
      <c r="C3" s="842"/>
      <c r="D3" s="842"/>
      <c r="E3" s="842"/>
      <c r="F3" s="843"/>
      <c r="G3" s="528" t="s">
        <v>874</v>
      </c>
      <c r="H3" s="530"/>
    </row>
    <row r="4" spans="1:8" ht="9.75" customHeight="1">
      <c r="A4" s="185" t="s">
        <v>3445</v>
      </c>
      <c r="B4" s="748" t="s">
        <v>1886</v>
      </c>
      <c r="C4" s="749"/>
      <c r="D4" s="749"/>
      <c r="E4" s="749"/>
      <c r="F4" s="750"/>
      <c r="G4" s="528" t="s">
        <v>2545</v>
      </c>
      <c r="H4" s="530"/>
    </row>
    <row r="5" spans="1:8" ht="9.75" customHeight="1">
      <c r="A5" s="1097" t="s">
        <v>1269</v>
      </c>
      <c r="B5" s="1098"/>
      <c r="C5" s="1098"/>
      <c r="D5" s="1098"/>
      <c r="E5" s="1098"/>
      <c r="F5" s="1098"/>
      <c r="G5" s="1098"/>
      <c r="H5" s="1099"/>
    </row>
    <row r="6" spans="1:8" ht="9.75" customHeight="1">
      <c r="A6" s="633" t="s">
        <v>1270</v>
      </c>
      <c r="B6" s="634"/>
      <c r="C6" s="635"/>
      <c r="D6" s="189" t="s">
        <v>1388</v>
      </c>
      <c r="E6" s="188" t="s">
        <v>1272</v>
      </c>
      <c r="F6" s="190" t="s">
        <v>1273</v>
      </c>
      <c r="G6" s="190" t="s">
        <v>1274</v>
      </c>
      <c r="H6" s="6"/>
    </row>
    <row r="7" spans="1:8" ht="9.75" customHeight="1">
      <c r="A7" s="642" t="s">
        <v>1389</v>
      </c>
      <c r="B7" s="644"/>
      <c r="C7" s="643"/>
      <c r="D7" s="189" t="s">
        <v>1524</v>
      </c>
      <c r="E7" s="190" t="s">
        <v>3434</v>
      </c>
      <c r="F7" s="189" t="s">
        <v>1276</v>
      </c>
      <c r="G7" s="194">
        <v>95.27</v>
      </c>
      <c r="H7" s="6"/>
    </row>
    <row r="8" spans="1:8" ht="9.75" customHeight="1">
      <c r="A8" s="391"/>
      <c r="B8" s="392"/>
      <c r="C8" s="393"/>
      <c r="D8" s="6"/>
      <c r="E8" s="6"/>
      <c r="F8" s="6"/>
      <c r="G8" s="6"/>
      <c r="H8" s="6"/>
    </row>
    <row r="9" spans="1:8" ht="9.75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3435</v>
      </c>
    </row>
    <row r="10" spans="1:8" ht="19.5" customHeight="1">
      <c r="A10" s="1094" t="s">
        <v>1283</v>
      </c>
      <c r="B10" s="1095"/>
      <c r="C10" s="1095"/>
      <c r="D10" s="1095"/>
      <c r="E10" s="1095"/>
      <c r="F10" s="1095"/>
      <c r="G10" s="1095"/>
      <c r="H10" s="1096"/>
    </row>
    <row r="11" spans="1:8" ht="9.75" customHeight="1">
      <c r="A11" s="633" t="s">
        <v>1270</v>
      </c>
      <c r="B11" s="634"/>
      <c r="C11" s="635"/>
      <c r="D11" s="196" t="s">
        <v>1284</v>
      </c>
      <c r="E11" s="188" t="s">
        <v>1285</v>
      </c>
      <c r="F11" s="188" t="s">
        <v>1286</v>
      </c>
      <c r="G11" s="190" t="s">
        <v>1274</v>
      </c>
      <c r="H11" s="6"/>
    </row>
    <row r="12" spans="1:8" ht="9.75" customHeight="1">
      <c r="A12" s="391"/>
      <c r="B12" s="392"/>
      <c r="C12" s="393"/>
      <c r="D12" s="6"/>
      <c r="E12" s="6"/>
      <c r="F12" s="6"/>
      <c r="G12" s="190" t="s">
        <v>1393</v>
      </c>
      <c r="H12" s="6"/>
    </row>
    <row r="13" spans="1:8" ht="9.75" customHeight="1">
      <c r="A13" s="711" t="s">
        <v>3446</v>
      </c>
      <c r="B13" s="712"/>
      <c r="C13" s="713"/>
      <c r="D13" s="189" t="s">
        <v>1653</v>
      </c>
      <c r="E13" s="194">
        <v>620.375</v>
      </c>
      <c r="F13" s="197">
        <v>3000</v>
      </c>
      <c r="G13" s="190" t="s">
        <v>3447</v>
      </c>
      <c r="H13" s="6"/>
    </row>
    <row r="14" spans="1:8" ht="9.75" customHeight="1">
      <c r="A14" s="711" t="s">
        <v>3448</v>
      </c>
      <c r="B14" s="712"/>
      <c r="C14" s="713"/>
      <c r="D14" s="6"/>
      <c r="E14" s="194">
        <v>464.69499999999999</v>
      </c>
      <c r="F14" s="197">
        <v>3000</v>
      </c>
      <c r="G14" s="190" t="s">
        <v>3449</v>
      </c>
      <c r="H14" s="6"/>
    </row>
    <row r="15" spans="1:8" ht="9.75" customHeight="1">
      <c r="A15" s="711" t="s">
        <v>3450</v>
      </c>
      <c r="B15" s="712"/>
      <c r="C15" s="713"/>
      <c r="D15" s="189" t="s">
        <v>1653</v>
      </c>
      <c r="E15" s="194">
        <v>289.5</v>
      </c>
      <c r="F15" s="197">
        <v>2000</v>
      </c>
      <c r="G15" s="194">
        <v>579</v>
      </c>
      <c r="H15" s="6"/>
    </row>
    <row r="16" spans="1:8" ht="9.75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3451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0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1056" t="s">
        <v>3322</v>
      </c>
      <c r="B19" s="1057"/>
      <c r="C19" s="190" t="s">
        <v>1296</v>
      </c>
      <c r="D19" s="228">
        <v>8</v>
      </c>
      <c r="E19" s="194">
        <v>238.17500000000001</v>
      </c>
      <c r="F19" s="711" t="s">
        <v>3441</v>
      </c>
      <c r="G19" s="713"/>
      <c r="H19" s="6"/>
    </row>
    <row r="20" spans="1:9" ht="9.7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3442</v>
      </c>
    </row>
    <row r="21" spans="1:9" ht="9.75" customHeight="1">
      <c r="A21" s="731" t="s">
        <v>1299</v>
      </c>
      <c r="B21" s="732"/>
      <c r="C21" s="732"/>
      <c r="D21" s="732"/>
      <c r="E21" s="732"/>
      <c r="F21" s="732"/>
      <c r="G21" s="732"/>
      <c r="H21" s="733"/>
    </row>
    <row r="22" spans="1:9" ht="9.75" customHeight="1">
      <c r="A22" s="633" t="s">
        <v>1270</v>
      </c>
      <c r="B22" s="634"/>
      <c r="C22" s="635"/>
      <c r="D22" s="196" t="s">
        <v>1284</v>
      </c>
      <c r="E22" s="188" t="s">
        <v>1285</v>
      </c>
      <c r="F22" s="188" t="s">
        <v>1286</v>
      </c>
      <c r="G22" s="190" t="s">
        <v>1274</v>
      </c>
      <c r="H22" s="6"/>
    </row>
    <row r="23" spans="1:9" ht="9.1999999999999993" customHeight="1">
      <c r="A23" s="642" t="s">
        <v>1539</v>
      </c>
      <c r="B23" s="644"/>
      <c r="C23" s="643"/>
      <c r="D23" s="189" t="s">
        <v>1422</v>
      </c>
      <c r="E23" s="190" t="s">
        <v>1965</v>
      </c>
      <c r="F23" s="190" t="s">
        <v>1966</v>
      </c>
      <c r="G23" s="190" t="s">
        <v>1967</v>
      </c>
      <c r="H23" s="6"/>
    </row>
    <row r="24" spans="1:9" ht="9.75" customHeight="1">
      <c r="A24" s="391"/>
      <c r="B24" s="393"/>
      <c r="C24" s="6"/>
      <c r="D24" s="6"/>
      <c r="E24" s="6"/>
      <c r="F24" s="6"/>
      <c r="G24" s="6"/>
      <c r="H24" s="6"/>
    </row>
    <row r="25" spans="1:9" ht="9.75" customHeight="1">
      <c r="A25" s="1100" t="s">
        <v>3350</v>
      </c>
      <c r="B25" s="1101"/>
      <c r="C25" s="1101"/>
      <c r="D25" s="1101"/>
      <c r="E25" s="1101"/>
      <c r="F25" s="1101"/>
      <c r="G25" s="1102"/>
      <c r="H25" s="195" t="s">
        <v>1969</v>
      </c>
    </row>
    <row r="26" spans="1:9" ht="8.85" customHeight="1">
      <c r="A26" s="1103"/>
      <c r="B26" s="1104"/>
      <c r="C26" s="1104"/>
      <c r="D26" s="1104"/>
      <c r="E26" s="1104"/>
      <c r="F26" s="1104"/>
      <c r="G26" s="1105"/>
      <c r="H26" s="195" t="s">
        <v>3452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30.95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7:I27"/>
    <mergeCell ref="A21:H21"/>
    <mergeCell ref="A22:C22"/>
    <mergeCell ref="A23:C23"/>
    <mergeCell ref="A24:B24"/>
    <mergeCell ref="A25:G26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workbookViewId="0">
      <selection sqref="A1:G1"/>
    </sheetView>
  </sheetViews>
  <sheetFormatPr baseColWidth="10" defaultColWidth="8.83203125" defaultRowHeight="12.75"/>
  <cols>
    <col min="1" max="1" width="12.83203125" customWidth="1"/>
    <col min="2" max="2" width="44.1640625" customWidth="1"/>
    <col min="3" max="4" width="13.1640625" customWidth="1"/>
  </cols>
  <sheetData>
    <row r="1" spans="1:4" ht="14.25" customHeight="1">
      <c r="A1" s="571" t="s">
        <v>1067</v>
      </c>
      <c r="B1" s="572"/>
      <c r="C1" s="572"/>
      <c r="D1" s="573"/>
    </row>
    <row r="2" spans="1:4" ht="14.25" customHeight="1">
      <c r="A2" s="148" t="s">
        <v>1068</v>
      </c>
      <c r="B2" s="149" t="s">
        <v>1069</v>
      </c>
      <c r="C2" s="28"/>
      <c r="D2" s="148" t="s">
        <v>1070</v>
      </c>
    </row>
    <row r="3" spans="1:4" ht="14.25" customHeight="1">
      <c r="A3" s="148" t="s">
        <v>1071</v>
      </c>
      <c r="B3" s="150" t="s">
        <v>1072</v>
      </c>
      <c r="C3" s="28"/>
      <c r="D3" s="151" t="s">
        <v>1073</v>
      </c>
    </row>
    <row r="4" spans="1:4" ht="14.25" customHeight="1">
      <c r="A4" s="148" t="s">
        <v>1074</v>
      </c>
      <c r="B4" s="150" t="s">
        <v>1075</v>
      </c>
      <c r="C4" s="28"/>
      <c r="D4" s="151" t="s">
        <v>1076</v>
      </c>
    </row>
    <row r="5" spans="1:4" ht="14.25" customHeight="1">
      <c r="A5" s="28"/>
      <c r="B5" s="150" t="s">
        <v>1077</v>
      </c>
      <c r="C5" s="152" t="s">
        <v>1078</v>
      </c>
      <c r="D5" s="28"/>
    </row>
    <row r="6" spans="1:4" ht="14.25" customHeight="1">
      <c r="A6" s="28"/>
      <c r="B6" s="150" t="s">
        <v>1079</v>
      </c>
      <c r="C6" s="152" t="s">
        <v>1078</v>
      </c>
      <c r="D6" s="28"/>
    </row>
    <row r="7" spans="1:4" ht="14.25" customHeight="1">
      <c r="A7" s="28"/>
      <c r="B7" s="150" t="s">
        <v>1080</v>
      </c>
      <c r="C7" s="152" t="s">
        <v>1081</v>
      </c>
      <c r="D7" s="28"/>
    </row>
    <row r="8" spans="1:4" ht="14.25" customHeight="1">
      <c r="A8" s="28"/>
      <c r="B8" s="150" t="s">
        <v>1082</v>
      </c>
      <c r="C8" s="152" t="s">
        <v>1083</v>
      </c>
      <c r="D8" s="28"/>
    </row>
    <row r="9" spans="1:4" ht="14.25" customHeight="1">
      <c r="A9" s="28"/>
      <c r="B9" s="150" t="s">
        <v>1084</v>
      </c>
      <c r="C9" s="152" t="s">
        <v>1085</v>
      </c>
      <c r="D9" s="28"/>
    </row>
    <row r="10" spans="1:4" ht="12" customHeight="1">
      <c r="A10" s="6"/>
      <c r="B10" s="6"/>
      <c r="C10" s="6"/>
      <c r="D10" s="6"/>
    </row>
    <row r="11" spans="1:4" ht="14.25" customHeight="1">
      <c r="A11" s="148" t="s">
        <v>1086</v>
      </c>
      <c r="B11" s="150" t="s">
        <v>1087</v>
      </c>
      <c r="C11" s="28"/>
      <c r="D11" s="151" t="s">
        <v>1088</v>
      </c>
    </row>
    <row r="12" spans="1:4" ht="14.25" customHeight="1">
      <c r="A12" s="28"/>
      <c r="B12" s="150" t="s">
        <v>1089</v>
      </c>
      <c r="C12" s="152" t="s">
        <v>1090</v>
      </c>
      <c r="D12" s="28"/>
    </row>
    <row r="13" spans="1:4" ht="14.25" customHeight="1">
      <c r="A13" s="28"/>
      <c r="B13" s="150" t="s">
        <v>1091</v>
      </c>
      <c r="C13" s="152" t="s">
        <v>1092</v>
      </c>
      <c r="D13" s="28"/>
    </row>
    <row r="14" spans="1:4" ht="28.5" customHeight="1">
      <c r="A14" s="28"/>
      <c r="B14" s="9" t="s">
        <v>1093</v>
      </c>
      <c r="C14" s="152" t="s">
        <v>1094</v>
      </c>
      <c r="D14" s="28"/>
    </row>
    <row r="15" spans="1:4" ht="14.25" customHeight="1">
      <c r="A15" s="28"/>
      <c r="B15" s="150" t="s">
        <v>1095</v>
      </c>
      <c r="C15" s="153" t="s">
        <v>1096</v>
      </c>
      <c r="D15" s="28"/>
    </row>
    <row r="16" spans="1:4" ht="14.25" customHeight="1">
      <c r="A16" s="28"/>
      <c r="B16" s="150" t="s">
        <v>1097</v>
      </c>
      <c r="C16" s="152" t="s">
        <v>1098</v>
      </c>
      <c r="D16" s="28"/>
    </row>
    <row r="17" spans="1:4" ht="28.5" customHeight="1">
      <c r="A17" s="28"/>
      <c r="B17" s="9" t="s">
        <v>1099</v>
      </c>
      <c r="C17" s="152" t="s">
        <v>1100</v>
      </c>
      <c r="D17" s="28"/>
    </row>
    <row r="18" spans="1:4" ht="12" customHeight="1">
      <c r="A18" s="6"/>
      <c r="B18" s="6"/>
      <c r="C18" s="6"/>
      <c r="D18" s="6"/>
    </row>
    <row r="19" spans="1:4" ht="14.25" customHeight="1">
      <c r="A19" s="148" t="s">
        <v>1101</v>
      </c>
      <c r="B19" s="150" t="s">
        <v>1102</v>
      </c>
      <c r="C19" s="28"/>
      <c r="D19" s="151" t="s">
        <v>1103</v>
      </c>
    </row>
    <row r="20" spans="1:4" ht="14.25" customHeight="1">
      <c r="A20" s="28"/>
      <c r="B20" s="150" t="s">
        <v>1104</v>
      </c>
      <c r="C20" s="152" t="s">
        <v>1090</v>
      </c>
      <c r="D20" s="28"/>
    </row>
    <row r="21" spans="1:4" ht="12" customHeight="1">
      <c r="A21" s="6"/>
      <c r="B21" s="6"/>
      <c r="C21" s="6"/>
      <c r="D21" s="6"/>
    </row>
    <row r="22" spans="1:4" ht="14.25" customHeight="1">
      <c r="A22" s="28"/>
      <c r="B22" s="154" t="s">
        <v>1105</v>
      </c>
      <c r="C22" s="28"/>
      <c r="D22" s="151" t="s">
        <v>1106</v>
      </c>
    </row>
    <row r="23" spans="1:4" ht="12.75" customHeight="1">
      <c r="A23" s="391"/>
      <c r="B23" s="392"/>
      <c r="C23" s="392"/>
      <c r="D23" s="393"/>
    </row>
    <row r="24" spans="1:4" ht="14.25" customHeight="1">
      <c r="A24" s="148" t="s">
        <v>1068</v>
      </c>
      <c r="B24" s="149" t="s">
        <v>1069</v>
      </c>
      <c r="C24" s="28"/>
      <c r="D24" s="148" t="s">
        <v>1070</v>
      </c>
    </row>
    <row r="25" spans="1:4" ht="14.25" customHeight="1">
      <c r="A25" s="148" t="s">
        <v>1101</v>
      </c>
      <c r="B25" s="150" t="s">
        <v>1107</v>
      </c>
      <c r="C25" s="28"/>
      <c r="D25" s="151" t="s">
        <v>1108</v>
      </c>
    </row>
    <row r="26" spans="1:4" ht="14.25" customHeight="1">
      <c r="A26" s="148" t="s">
        <v>1109</v>
      </c>
      <c r="B26" s="150" t="s">
        <v>1110</v>
      </c>
      <c r="C26" s="28"/>
      <c r="D26" s="151" t="s">
        <v>1111</v>
      </c>
    </row>
    <row r="27" spans="1:4" ht="14.25" customHeight="1">
      <c r="A27" s="28"/>
      <c r="B27" s="150" t="s">
        <v>1112</v>
      </c>
      <c r="C27" s="152" t="s">
        <v>1113</v>
      </c>
      <c r="D27" s="28"/>
    </row>
    <row r="28" spans="1:4" ht="12" customHeight="1">
      <c r="A28" s="6"/>
      <c r="B28" s="6"/>
      <c r="C28" s="6"/>
      <c r="D28" s="6"/>
    </row>
    <row r="29" spans="1:4" ht="14.25" customHeight="1">
      <c r="A29" s="148" t="s">
        <v>1114</v>
      </c>
      <c r="B29" s="150" t="s">
        <v>1115</v>
      </c>
      <c r="C29" s="28"/>
      <c r="D29" s="151" t="s">
        <v>1116</v>
      </c>
    </row>
    <row r="30" spans="1:4" ht="12" customHeight="1">
      <c r="A30" s="6"/>
      <c r="B30" s="6"/>
      <c r="C30" s="6"/>
      <c r="D30" s="6"/>
    </row>
    <row r="31" spans="1:4" ht="14.25" customHeight="1">
      <c r="A31" s="28"/>
      <c r="B31" s="154" t="s">
        <v>1117</v>
      </c>
      <c r="C31" s="28"/>
      <c r="D31" s="151" t="s">
        <v>1108</v>
      </c>
    </row>
    <row r="32" spans="1:4" ht="14.25" customHeight="1">
      <c r="A32" s="148" t="s">
        <v>1068</v>
      </c>
      <c r="B32" s="149" t="s">
        <v>1069</v>
      </c>
      <c r="C32" s="28"/>
      <c r="D32" s="148" t="s">
        <v>1070</v>
      </c>
    </row>
    <row r="33" spans="1:4" ht="28.5" customHeight="1">
      <c r="A33" s="155" t="s">
        <v>1118</v>
      </c>
      <c r="B33" s="9" t="s">
        <v>1119</v>
      </c>
      <c r="C33" s="28"/>
      <c r="D33" s="156" t="s">
        <v>1120</v>
      </c>
    </row>
    <row r="34" spans="1:4" ht="14.25" customHeight="1">
      <c r="A34" s="574" t="s">
        <v>1121</v>
      </c>
      <c r="B34" s="575"/>
      <c r="C34" s="576"/>
      <c r="D34" s="148" t="s">
        <v>1122</v>
      </c>
    </row>
    <row r="35" spans="1:4" ht="117" customHeight="1">
      <c r="A35" s="577" t="s">
        <v>1123</v>
      </c>
      <c r="B35" s="578"/>
      <c r="C35" s="578"/>
      <c r="D35" s="579"/>
    </row>
  </sheetData>
  <mergeCells count="4">
    <mergeCell ref="A1:D1"/>
    <mergeCell ref="A23:D23"/>
    <mergeCell ref="A34:C34"/>
    <mergeCell ref="A35:D3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sqref="A1:G1"/>
    </sheetView>
  </sheetViews>
  <sheetFormatPr baseColWidth="10" defaultColWidth="8.83203125" defaultRowHeight="12.75"/>
  <cols>
    <col min="1" max="1" width="7.6640625" customWidth="1"/>
    <col min="2" max="2" width="30.1640625" customWidth="1"/>
    <col min="3" max="3" width="7.6640625" customWidth="1"/>
    <col min="4" max="4" width="10.1640625" customWidth="1"/>
    <col min="5" max="5" width="10.83203125" customWidth="1"/>
    <col min="6" max="6" width="7.83203125" customWidth="1"/>
    <col min="7" max="7" width="7.6640625" customWidth="1"/>
    <col min="8" max="8" width="11.83203125" customWidth="1"/>
    <col min="9" max="9" width="18.83203125" customWidth="1"/>
  </cols>
  <sheetData>
    <row r="1" spans="1:9" ht="47.85" customHeight="1">
      <c r="A1" s="586" t="s">
        <v>1124</v>
      </c>
      <c r="B1" s="587"/>
      <c r="C1" s="587"/>
      <c r="D1" s="587"/>
      <c r="E1" s="587"/>
      <c r="F1" s="587"/>
      <c r="G1" s="587"/>
      <c r="H1" s="587"/>
      <c r="I1" s="588"/>
    </row>
    <row r="2" spans="1:9" ht="18.75" customHeight="1">
      <c r="A2" s="586" t="s">
        <v>1125</v>
      </c>
      <c r="B2" s="587"/>
      <c r="C2" s="587"/>
      <c r="D2" s="587"/>
      <c r="E2" s="587"/>
      <c r="F2" s="587"/>
      <c r="G2" s="587"/>
      <c r="H2" s="587"/>
      <c r="I2" s="588"/>
    </row>
    <row r="3" spans="1:9" ht="9.75" customHeight="1">
      <c r="A3" s="589" t="s">
        <v>1126</v>
      </c>
      <c r="B3" s="590"/>
      <c r="C3" s="590"/>
      <c r="D3" s="590"/>
      <c r="E3" s="590"/>
      <c r="F3" s="590"/>
      <c r="G3" s="590"/>
      <c r="H3" s="590"/>
      <c r="I3" s="591"/>
    </row>
    <row r="4" spans="1:9" ht="14.45" customHeight="1">
      <c r="A4" s="157" t="s">
        <v>1127</v>
      </c>
      <c r="B4" s="157" t="s">
        <v>1128</v>
      </c>
      <c r="C4" s="157" t="s">
        <v>1129</v>
      </c>
      <c r="D4" s="157" t="s">
        <v>1130</v>
      </c>
      <c r="E4" s="28"/>
      <c r="F4" s="28"/>
      <c r="G4" s="28"/>
      <c r="H4" s="158" t="s">
        <v>1131</v>
      </c>
      <c r="I4" s="157" t="s">
        <v>1132</v>
      </c>
    </row>
    <row r="5" spans="1:9" ht="8.25" customHeight="1">
      <c r="A5" s="159" t="s">
        <v>1133</v>
      </c>
      <c r="B5" s="580" t="s">
        <v>1134</v>
      </c>
      <c r="C5" s="581"/>
      <c r="D5" s="581"/>
      <c r="E5" s="581"/>
      <c r="F5" s="581"/>
      <c r="G5" s="581"/>
      <c r="H5" s="581"/>
      <c r="I5" s="582"/>
    </row>
    <row r="6" spans="1:9" ht="17.850000000000001" customHeight="1">
      <c r="A6" s="160">
        <v>1</v>
      </c>
      <c r="B6" s="161" t="s">
        <v>1135</v>
      </c>
      <c r="C6" s="162" t="s">
        <v>1136</v>
      </c>
      <c r="D6" s="162" t="s">
        <v>1137</v>
      </c>
      <c r="E6" s="28"/>
      <c r="F6" s="28"/>
      <c r="G6" s="28"/>
      <c r="H6" s="163" t="s">
        <v>1138</v>
      </c>
      <c r="I6" s="163" t="s">
        <v>1138</v>
      </c>
    </row>
    <row r="7" spans="1:9" ht="9.6" customHeight="1">
      <c r="A7" s="164">
        <v>2</v>
      </c>
      <c r="B7" s="165" t="s">
        <v>1139</v>
      </c>
      <c r="C7" s="166" t="s">
        <v>1136</v>
      </c>
      <c r="D7" s="166" t="s">
        <v>1140</v>
      </c>
      <c r="E7" s="6"/>
      <c r="F7" s="6"/>
      <c r="G7" s="6"/>
      <c r="H7" s="167" t="s">
        <v>1141</v>
      </c>
      <c r="I7" s="167" t="s">
        <v>1142</v>
      </c>
    </row>
    <row r="8" spans="1:9" ht="8.25" customHeight="1">
      <c r="A8" s="159" t="s">
        <v>1143</v>
      </c>
      <c r="B8" s="580" t="s">
        <v>1144</v>
      </c>
      <c r="C8" s="581"/>
      <c r="D8" s="581"/>
      <c r="E8" s="581"/>
      <c r="F8" s="581"/>
      <c r="G8" s="581"/>
      <c r="H8" s="581"/>
      <c r="I8" s="582"/>
    </row>
    <row r="9" spans="1:9" ht="10.35" customHeight="1">
      <c r="A9" s="164">
        <v>3</v>
      </c>
      <c r="B9" s="165" t="s">
        <v>1145</v>
      </c>
      <c r="C9" s="166" t="s">
        <v>1136</v>
      </c>
      <c r="D9" s="166" t="s">
        <v>1146</v>
      </c>
      <c r="E9" s="6"/>
      <c r="F9" s="6"/>
      <c r="G9" s="6"/>
      <c r="H9" s="167" t="s">
        <v>1147</v>
      </c>
      <c r="I9" s="167" t="s">
        <v>1148</v>
      </c>
    </row>
    <row r="10" spans="1:9" ht="15.75" customHeight="1">
      <c r="A10" s="164">
        <v>4</v>
      </c>
      <c r="B10" s="165" t="s">
        <v>1149</v>
      </c>
      <c r="C10" s="166" t="s">
        <v>1136</v>
      </c>
      <c r="D10" s="166" t="s">
        <v>1140</v>
      </c>
      <c r="E10" s="28"/>
      <c r="F10" s="28"/>
      <c r="G10" s="28"/>
      <c r="H10" s="167" t="s">
        <v>1150</v>
      </c>
      <c r="I10" s="167" t="s">
        <v>1151</v>
      </c>
    </row>
    <row r="11" spans="1:9" ht="23.45" customHeight="1">
      <c r="A11" s="160">
        <v>5</v>
      </c>
      <c r="B11" s="165" t="s">
        <v>1152</v>
      </c>
      <c r="C11" s="162" t="s">
        <v>1136</v>
      </c>
      <c r="D11" s="162" t="s">
        <v>1140</v>
      </c>
      <c r="E11" s="28"/>
      <c r="F11" s="28"/>
      <c r="G11" s="28"/>
      <c r="H11" s="163" t="s">
        <v>1153</v>
      </c>
      <c r="I11" s="163" t="s">
        <v>1154</v>
      </c>
    </row>
    <row r="12" spans="1:9" ht="23.1" customHeight="1">
      <c r="A12" s="160">
        <v>6</v>
      </c>
      <c r="B12" s="165" t="s">
        <v>1155</v>
      </c>
      <c r="C12" s="162" t="s">
        <v>1136</v>
      </c>
      <c r="D12" s="162" t="s">
        <v>1146</v>
      </c>
      <c r="E12" s="28"/>
      <c r="F12" s="28"/>
      <c r="G12" s="28"/>
      <c r="H12" s="163" t="s">
        <v>1156</v>
      </c>
      <c r="I12" s="163" t="s">
        <v>1157</v>
      </c>
    </row>
    <row r="13" spans="1:9" ht="8.25" customHeight="1">
      <c r="A13" s="159" t="s">
        <v>1158</v>
      </c>
      <c r="B13" s="580" t="s">
        <v>1159</v>
      </c>
      <c r="C13" s="581"/>
      <c r="D13" s="581"/>
      <c r="E13" s="581"/>
      <c r="F13" s="581"/>
      <c r="G13" s="581"/>
      <c r="H13" s="581"/>
      <c r="I13" s="582"/>
    </row>
    <row r="14" spans="1:9" ht="11.25" customHeight="1">
      <c r="A14" s="164">
        <v>7</v>
      </c>
      <c r="B14" s="165" t="s">
        <v>1160</v>
      </c>
      <c r="C14" s="166" t="s">
        <v>1136</v>
      </c>
      <c r="D14" s="166" t="s">
        <v>1146</v>
      </c>
      <c r="E14" s="6"/>
      <c r="F14" s="6"/>
      <c r="G14" s="6"/>
      <c r="H14" s="167" t="s">
        <v>1161</v>
      </c>
      <c r="I14" s="167" t="s">
        <v>1162</v>
      </c>
    </row>
    <row r="15" spans="1:9" ht="18" customHeight="1">
      <c r="A15" s="160">
        <v>8</v>
      </c>
      <c r="B15" s="161" t="s">
        <v>1135</v>
      </c>
      <c r="C15" s="162" t="s">
        <v>1136</v>
      </c>
      <c r="D15" s="162" t="s">
        <v>1137</v>
      </c>
      <c r="E15" s="28"/>
      <c r="F15" s="28"/>
      <c r="G15" s="28"/>
      <c r="H15" s="163" t="s">
        <v>1138</v>
      </c>
      <c r="I15" s="163" t="s">
        <v>1138</v>
      </c>
    </row>
    <row r="16" spans="1:9" ht="8.25" customHeight="1">
      <c r="A16" s="168"/>
      <c r="B16" s="583" t="s">
        <v>1163</v>
      </c>
      <c r="C16" s="584"/>
      <c r="D16" s="584"/>
      <c r="E16" s="584"/>
      <c r="F16" s="584"/>
      <c r="G16" s="584"/>
      <c r="H16" s="585"/>
      <c r="I16" s="169" t="s">
        <v>1164</v>
      </c>
    </row>
    <row r="17" ht="32.1" customHeight="1"/>
  </sheetData>
  <mergeCells count="7">
    <mergeCell ref="B13:I13"/>
    <mergeCell ref="B16:H16"/>
    <mergeCell ref="A1:I1"/>
    <mergeCell ref="A2:I2"/>
    <mergeCell ref="A3:I3"/>
    <mergeCell ref="B5:I5"/>
    <mergeCell ref="B8:I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A3" sqref="A3:F36"/>
    </sheetView>
  </sheetViews>
  <sheetFormatPr baseColWidth="10" defaultColWidth="8.83203125" defaultRowHeight="12.75"/>
  <cols>
    <col min="1" max="1" width="6.83203125" customWidth="1"/>
    <col min="2" max="2" width="38" customWidth="1"/>
    <col min="3" max="3" width="10.83203125" customWidth="1"/>
    <col min="4" max="4" width="10.33203125" customWidth="1"/>
    <col min="5" max="5" width="16.83203125" customWidth="1"/>
    <col min="6" max="6" width="26" customWidth="1"/>
    <col min="7" max="7" width="7.33203125" customWidth="1"/>
  </cols>
  <sheetData>
    <row r="1" spans="1:7" ht="27" customHeight="1">
      <c r="A1" s="387" t="s">
        <v>0</v>
      </c>
      <c r="B1" s="387"/>
      <c r="C1" s="387"/>
      <c r="D1" s="387"/>
      <c r="E1" s="387"/>
      <c r="F1" s="387"/>
      <c r="G1" s="387"/>
    </row>
    <row r="2" spans="1:7" ht="68.099999999999994" customHeight="1"/>
    <row r="3" spans="1:7" ht="9" customHeight="1">
      <c r="A3" s="12">
        <v>8.9</v>
      </c>
      <c r="B3" s="7" t="s">
        <v>10</v>
      </c>
      <c r="C3" s="2" t="s">
        <v>7</v>
      </c>
      <c r="D3" s="2" t="s">
        <v>8</v>
      </c>
      <c r="E3" s="8" t="s">
        <v>11</v>
      </c>
      <c r="F3" s="7" t="s">
        <v>12</v>
      </c>
    </row>
    <row r="4" spans="1:7" ht="9" customHeight="1">
      <c r="A4" s="13">
        <v>8.1</v>
      </c>
      <c r="B4" s="7" t="s">
        <v>13</v>
      </c>
      <c r="C4" s="2" t="s">
        <v>7</v>
      </c>
      <c r="D4" s="2" t="s">
        <v>14</v>
      </c>
      <c r="E4" s="8" t="s">
        <v>15</v>
      </c>
      <c r="F4" s="7" t="s">
        <v>16</v>
      </c>
    </row>
    <row r="5" spans="1:7" ht="9" customHeight="1">
      <c r="A5" s="13">
        <v>8.11</v>
      </c>
      <c r="B5" s="7" t="s">
        <v>17</v>
      </c>
      <c r="C5" s="2" t="s">
        <v>7</v>
      </c>
      <c r="D5" s="2" t="s">
        <v>8</v>
      </c>
      <c r="E5" s="8" t="s">
        <v>18</v>
      </c>
      <c r="F5" s="7" t="s">
        <v>19</v>
      </c>
    </row>
    <row r="6" spans="1:7" ht="18" customHeight="1">
      <c r="A6" s="13">
        <v>8.1199999999999992</v>
      </c>
      <c r="B6" s="7" t="s">
        <v>20</v>
      </c>
      <c r="C6" s="2" t="s">
        <v>7</v>
      </c>
      <c r="D6" s="2" t="s">
        <v>9</v>
      </c>
      <c r="E6" s="8" t="s">
        <v>21</v>
      </c>
      <c r="F6" s="7" t="s">
        <v>22</v>
      </c>
    </row>
    <row r="7" spans="1:7" ht="18" customHeight="1">
      <c r="A7" s="13">
        <v>8.1300000000000008</v>
      </c>
      <c r="B7" s="9" t="s">
        <v>23</v>
      </c>
      <c r="C7" s="2" t="s">
        <v>7</v>
      </c>
      <c r="D7" s="2" t="s">
        <v>9</v>
      </c>
      <c r="E7" s="8" t="s">
        <v>24</v>
      </c>
      <c r="F7" s="7" t="s">
        <v>25</v>
      </c>
    </row>
    <row r="8" spans="1:7" ht="28.7" customHeight="1">
      <c r="A8" s="14">
        <v>8.14</v>
      </c>
      <c r="B8" s="7" t="s">
        <v>26</v>
      </c>
      <c r="C8" s="10" t="s">
        <v>7</v>
      </c>
      <c r="D8" s="10" t="s">
        <v>9</v>
      </c>
      <c r="E8" s="11" t="s">
        <v>27</v>
      </c>
      <c r="F8" s="15" t="s">
        <v>28</v>
      </c>
    </row>
    <row r="9" spans="1:7" ht="18" customHeight="1">
      <c r="A9" s="13">
        <v>8.15</v>
      </c>
      <c r="B9" s="9" t="s">
        <v>29</v>
      </c>
      <c r="C9" s="2" t="s">
        <v>5</v>
      </c>
      <c r="D9" s="2" t="s">
        <v>30</v>
      </c>
      <c r="E9" s="8" t="s">
        <v>31</v>
      </c>
      <c r="F9" s="7" t="s">
        <v>32</v>
      </c>
    </row>
    <row r="10" spans="1:7" ht="9" customHeight="1">
      <c r="A10" s="388" t="s">
        <v>3</v>
      </c>
      <c r="B10" s="389"/>
      <c r="C10" s="389"/>
      <c r="D10" s="389"/>
      <c r="E10" s="390"/>
      <c r="F10" s="5" t="s">
        <v>33</v>
      </c>
    </row>
    <row r="11" spans="1:7" ht="9" customHeight="1">
      <c r="A11" s="4">
        <v>9</v>
      </c>
      <c r="B11" s="5" t="s">
        <v>34</v>
      </c>
      <c r="C11" s="2" t="s">
        <v>35</v>
      </c>
      <c r="D11" s="2" t="s">
        <v>1</v>
      </c>
      <c r="E11" s="7" t="s">
        <v>2</v>
      </c>
      <c r="F11" s="7" t="s">
        <v>36</v>
      </c>
    </row>
    <row r="12" spans="1:7" ht="18" customHeight="1">
      <c r="A12" s="12">
        <v>9.1</v>
      </c>
      <c r="B12" s="7" t="s">
        <v>37</v>
      </c>
      <c r="C12" s="2" t="s">
        <v>7</v>
      </c>
      <c r="D12" s="16">
        <v>1</v>
      </c>
      <c r="E12" s="7" t="s">
        <v>38</v>
      </c>
      <c r="F12" s="7" t="s">
        <v>39</v>
      </c>
    </row>
    <row r="13" spans="1:7" ht="18" customHeight="1">
      <c r="A13" s="12">
        <v>9.1999999999999993</v>
      </c>
      <c r="B13" s="9" t="s">
        <v>40</v>
      </c>
      <c r="C13" s="2" t="s">
        <v>7</v>
      </c>
      <c r="D13" s="16">
        <v>1</v>
      </c>
      <c r="E13" s="7" t="s">
        <v>41</v>
      </c>
      <c r="F13" s="7" t="s">
        <v>42</v>
      </c>
    </row>
    <row r="14" spans="1:7" ht="18" customHeight="1">
      <c r="A14" s="12">
        <v>9.3000000000000007</v>
      </c>
      <c r="B14" s="7" t="s">
        <v>43</v>
      </c>
      <c r="C14" s="2" t="s">
        <v>7</v>
      </c>
      <c r="D14" s="16">
        <v>1</v>
      </c>
      <c r="E14" s="7" t="s">
        <v>44</v>
      </c>
      <c r="F14" s="7" t="s">
        <v>45</v>
      </c>
    </row>
    <row r="15" spans="1:7" ht="27" customHeight="1">
      <c r="A15" s="17">
        <v>9.4</v>
      </c>
      <c r="B15" s="9" t="s">
        <v>46</v>
      </c>
      <c r="C15" s="10" t="s">
        <v>7</v>
      </c>
      <c r="D15" s="18">
        <v>1</v>
      </c>
      <c r="E15" s="15" t="s">
        <v>47</v>
      </c>
      <c r="F15" s="15" t="s">
        <v>48</v>
      </c>
    </row>
    <row r="16" spans="1:7" ht="36" customHeight="1">
      <c r="A16" s="12">
        <v>9.5</v>
      </c>
      <c r="B16" s="9" t="s">
        <v>49</v>
      </c>
      <c r="C16" s="2" t="s">
        <v>50</v>
      </c>
      <c r="D16" s="16">
        <v>37</v>
      </c>
      <c r="E16" s="7" t="s">
        <v>51</v>
      </c>
      <c r="F16" s="7" t="s">
        <v>52</v>
      </c>
    </row>
    <row r="17" spans="1:6" ht="36" customHeight="1">
      <c r="A17" s="12">
        <v>9.6</v>
      </c>
      <c r="B17" s="7" t="s">
        <v>53</v>
      </c>
      <c r="C17" s="2" t="s">
        <v>50</v>
      </c>
      <c r="D17" s="16">
        <v>10</v>
      </c>
      <c r="E17" s="7" t="s">
        <v>54</v>
      </c>
      <c r="F17" s="7" t="s">
        <v>55</v>
      </c>
    </row>
    <row r="18" spans="1:6" ht="36" customHeight="1">
      <c r="A18" s="12">
        <v>9.6999999999999993</v>
      </c>
      <c r="B18" s="7" t="s">
        <v>56</v>
      </c>
      <c r="C18" s="2" t="s">
        <v>50</v>
      </c>
      <c r="D18" s="16">
        <v>15</v>
      </c>
      <c r="E18" s="7" t="s">
        <v>57</v>
      </c>
      <c r="F18" s="7" t="s">
        <v>58</v>
      </c>
    </row>
    <row r="19" spans="1:6" ht="27" customHeight="1">
      <c r="A19" s="17">
        <v>9.8000000000000007</v>
      </c>
      <c r="B19" s="9" t="s">
        <v>59</v>
      </c>
      <c r="C19" s="10" t="s">
        <v>50</v>
      </c>
      <c r="D19" s="18">
        <v>37</v>
      </c>
      <c r="E19" s="15" t="s">
        <v>60</v>
      </c>
      <c r="F19" s="15" t="s">
        <v>61</v>
      </c>
    </row>
    <row r="20" spans="1:6" ht="27" customHeight="1">
      <c r="A20" s="17">
        <v>9.9</v>
      </c>
      <c r="B20" s="9" t="s">
        <v>62</v>
      </c>
      <c r="C20" s="10" t="s">
        <v>50</v>
      </c>
      <c r="D20" s="18">
        <v>58</v>
      </c>
      <c r="E20" s="15" t="s">
        <v>63</v>
      </c>
      <c r="F20" s="15" t="s">
        <v>64</v>
      </c>
    </row>
    <row r="21" spans="1:6" ht="36" customHeight="1">
      <c r="A21" s="13">
        <v>9.1</v>
      </c>
      <c r="B21" s="7" t="s">
        <v>65</v>
      </c>
      <c r="C21" s="2" t="s">
        <v>50</v>
      </c>
      <c r="D21" s="16">
        <v>110</v>
      </c>
      <c r="E21" s="7" t="s">
        <v>66</v>
      </c>
      <c r="F21" s="7" t="s">
        <v>67</v>
      </c>
    </row>
    <row r="22" spans="1:6" ht="9" customHeight="1">
      <c r="A22" s="13">
        <v>9.11</v>
      </c>
      <c r="B22" s="7" t="s">
        <v>68</v>
      </c>
      <c r="C22" s="2" t="s">
        <v>7</v>
      </c>
      <c r="D22" s="16">
        <v>2</v>
      </c>
      <c r="E22" s="7" t="s">
        <v>69</v>
      </c>
      <c r="F22" s="7" t="s">
        <v>70</v>
      </c>
    </row>
    <row r="23" spans="1:6" ht="18" customHeight="1">
      <c r="A23" s="13">
        <v>9.1199999999999992</v>
      </c>
      <c r="B23" s="7" t="s">
        <v>71</v>
      </c>
      <c r="C23" s="2" t="s">
        <v>5</v>
      </c>
      <c r="D23" s="16">
        <v>75</v>
      </c>
      <c r="E23" s="7" t="s">
        <v>72</v>
      </c>
      <c r="F23" s="7" t="s">
        <v>73</v>
      </c>
    </row>
    <row r="24" spans="1:6" ht="27" customHeight="1">
      <c r="A24" s="14">
        <v>9.1300000000000008</v>
      </c>
      <c r="B24" s="7" t="s">
        <v>74</v>
      </c>
      <c r="C24" s="10" t="s">
        <v>7</v>
      </c>
      <c r="D24" s="18">
        <v>1</v>
      </c>
      <c r="E24" s="15" t="s">
        <v>75</v>
      </c>
      <c r="F24" s="15" t="s">
        <v>76</v>
      </c>
    </row>
    <row r="25" spans="1:6" ht="19.5" customHeight="1">
      <c r="A25" s="13">
        <v>9.14</v>
      </c>
      <c r="B25" s="7" t="s">
        <v>77</v>
      </c>
      <c r="C25" s="2" t="s">
        <v>7</v>
      </c>
      <c r="D25" s="16">
        <v>1</v>
      </c>
      <c r="E25" s="7" t="s">
        <v>78</v>
      </c>
      <c r="F25" s="7" t="s">
        <v>79</v>
      </c>
    </row>
    <row r="26" spans="1:6" ht="9" customHeight="1">
      <c r="A26" s="13">
        <v>9.15</v>
      </c>
      <c r="B26" s="7" t="s">
        <v>80</v>
      </c>
      <c r="C26" s="2" t="s">
        <v>7</v>
      </c>
      <c r="D26" s="16">
        <v>33</v>
      </c>
      <c r="E26" s="7" t="s">
        <v>81</v>
      </c>
      <c r="F26" s="7" t="s">
        <v>82</v>
      </c>
    </row>
    <row r="27" spans="1:6" ht="18" customHeight="1">
      <c r="A27" s="13">
        <v>9.16</v>
      </c>
      <c r="B27" s="7" t="s">
        <v>83</v>
      </c>
      <c r="C27" s="2" t="s">
        <v>7</v>
      </c>
      <c r="D27" s="16">
        <v>9</v>
      </c>
      <c r="E27" s="7" t="s">
        <v>81</v>
      </c>
      <c r="F27" s="7" t="s">
        <v>84</v>
      </c>
    </row>
    <row r="28" spans="1:6" ht="9" customHeight="1">
      <c r="A28" s="13">
        <v>9.17</v>
      </c>
      <c r="B28" s="7" t="s">
        <v>85</v>
      </c>
      <c r="C28" s="2" t="s">
        <v>7</v>
      </c>
      <c r="D28" s="16">
        <v>19</v>
      </c>
      <c r="E28" s="7" t="s">
        <v>86</v>
      </c>
      <c r="F28" s="7" t="s">
        <v>87</v>
      </c>
    </row>
    <row r="29" spans="1:6" ht="27" customHeight="1">
      <c r="A29" s="14">
        <v>9.18</v>
      </c>
      <c r="B29" s="9" t="s">
        <v>88</v>
      </c>
      <c r="C29" s="10" t="s">
        <v>7</v>
      </c>
      <c r="D29" s="18">
        <v>21</v>
      </c>
      <c r="E29" s="15" t="s">
        <v>89</v>
      </c>
      <c r="F29" s="15" t="s">
        <v>90</v>
      </c>
    </row>
    <row r="30" spans="1:6" ht="9" customHeight="1">
      <c r="A30" s="13">
        <v>9.19</v>
      </c>
      <c r="B30" s="7" t="s">
        <v>91</v>
      </c>
      <c r="C30" s="2" t="s">
        <v>7</v>
      </c>
      <c r="D30" s="16">
        <v>11</v>
      </c>
      <c r="E30" s="7" t="s">
        <v>92</v>
      </c>
      <c r="F30" s="7" t="s">
        <v>93</v>
      </c>
    </row>
    <row r="31" spans="1:6" ht="18" customHeight="1">
      <c r="A31" s="13">
        <v>9.1999999999999993</v>
      </c>
      <c r="B31" s="9" t="s">
        <v>94</v>
      </c>
      <c r="C31" s="2" t="s">
        <v>7</v>
      </c>
      <c r="D31" s="16">
        <v>19</v>
      </c>
      <c r="E31" s="7" t="s">
        <v>95</v>
      </c>
      <c r="F31" s="7" t="s">
        <v>96</v>
      </c>
    </row>
    <row r="32" spans="1:6" ht="18" customHeight="1">
      <c r="A32" s="13">
        <v>9.2100000000000009</v>
      </c>
      <c r="B32" s="9" t="s">
        <v>97</v>
      </c>
      <c r="C32" s="2" t="s">
        <v>7</v>
      </c>
      <c r="D32" s="16">
        <v>14</v>
      </c>
      <c r="E32" s="7" t="s">
        <v>98</v>
      </c>
      <c r="F32" s="7" t="s">
        <v>99</v>
      </c>
    </row>
    <row r="33" spans="1:6" ht="18" customHeight="1">
      <c r="A33" s="13">
        <v>9.2200000000000006</v>
      </c>
      <c r="B33" s="9" t="s">
        <v>100</v>
      </c>
      <c r="C33" s="2" t="s">
        <v>7</v>
      </c>
      <c r="D33" s="16">
        <v>12</v>
      </c>
      <c r="E33" s="7" t="s">
        <v>101</v>
      </c>
      <c r="F33" s="7" t="s">
        <v>102</v>
      </c>
    </row>
    <row r="34" spans="1:6" ht="9" customHeight="1">
      <c r="A34" s="388" t="s">
        <v>3</v>
      </c>
      <c r="B34" s="389"/>
      <c r="C34" s="389"/>
      <c r="D34" s="389"/>
      <c r="E34" s="390"/>
      <c r="F34" s="5" t="s">
        <v>103</v>
      </c>
    </row>
    <row r="35" spans="1:6" ht="9" customHeight="1">
      <c r="A35" s="4">
        <v>10</v>
      </c>
      <c r="B35" s="5" t="s">
        <v>104</v>
      </c>
      <c r="C35" s="6"/>
      <c r="D35" s="6"/>
      <c r="E35" s="6"/>
      <c r="F35" s="6"/>
    </row>
    <row r="36" spans="1:6" ht="9" customHeight="1">
      <c r="A36" s="12">
        <v>10.1</v>
      </c>
      <c r="B36" s="7" t="s">
        <v>105</v>
      </c>
      <c r="C36" s="2" t="s">
        <v>6</v>
      </c>
      <c r="D36" s="2" t="s">
        <v>106</v>
      </c>
      <c r="E36" s="7" t="s">
        <v>107</v>
      </c>
      <c r="F36" s="7" t="s">
        <v>108</v>
      </c>
    </row>
  </sheetData>
  <mergeCells count="3">
    <mergeCell ref="A1:G1"/>
    <mergeCell ref="A10:E10"/>
    <mergeCell ref="A34:E34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>
      <selection sqref="A1:G1"/>
    </sheetView>
  </sheetViews>
  <sheetFormatPr baseColWidth="10" defaultColWidth="8.83203125" defaultRowHeight="12.75"/>
  <cols>
    <col min="1" max="1" width="8.6640625" customWidth="1"/>
    <col min="2" max="2" width="36" customWidth="1"/>
    <col min="3" max="3" width="14" customWidth="1"/>
    <col min="4" max="4" width="9.6640625" customWidth="1"/>
    <col min="5" max="5" width="9.83203125" customWidth="1"/>
    <col min="6" max="6" width="9.6640625" customWidth="1"/>
    <col min="7" max="7" width="18.83203125" customWidth="1"/>
  </cols>
  <sheetData>
    <row r="1" spans="1:7" ht="9" customHeight="1">
      <c r="A1" s="610" t="s">
        <v>1165</v>
      </c>
      <c r="B1" s="611"/>
      <c r="C1" s="611"/>
      <c r="D1" s="611"/>
      <c r="E1" s="611"/>
      <c r="F1" s="611"/>
      <c r="G1" s="612"/>
    </row>
    <row r="2" spans="1:7" ht="27" customHeight="1">
      <c r="A2" s="613" t="s">
        <v>1166</v>
      </c>
      <c r="B2" s="614"/>
      <c r="C2" s="614"/>
      <c r="D2" s="614"/>
      <c r="E2" s="614"/>
      <c r="F2" s="614"/>
      <c r="G2" s="615"/>
    </row>
    <row r="3" spans="1:7" ht="25.5" customHeight="1">
      <c r="A3" s="170" t="s">
        <v>1167</v>
      </c>
      <c r="B3" s="171" t="s">
        <v>1168</v>
      </c>
      <c r="C3" s="172" t="s">
        <v>1169</v>
      </c>
      <c r="D3" s="172" t="s">
        <v>1170</v>
      </c>
      <c r="E3" s="173" t="s">
        <v>1171</v>
      </c>
      <c r="F3" s="106" t="s">
        <v>1172</v>
      </c>
      <c r="G3" s="174" t="s">
        <v>1173</v>
      </c>
    </row>
    <row r="4" spans="1:7" ht="9" customHeight="1">
      <c r="A4" s="175" t="s">
        <v>1174</v>
      </c>
      <c r="B4" s="601" t="s">
        <v>1175</v>
      </c>
      <c r="C4" s="602"/>
      <c r="D4" s="602"/>
      <c r="E4" s="602"/>
      <c r="F4" s="603"/>
      <c r="G4" s="176" t="s">
        <v>1176</v>
      </c>
    </row>
    <row r="5" spans="1:7" ht="9" customHeight="1">
      <c r="A5" s="177" t="s">
        <v>1177</v>
      </c>
      <c r="B5" s="178" t="s">
        <v>1178</v>
      </c>
      <c r="C5" s="179" t="s">
        <v>1179</v>
      </c>
      <c r="D5" s="180">
        <v>1</v>
      </c>
      <c r="E5" s="180">
        <v>10</v>
      </c>
      <c r="F5" s="181">
        <v>0.5</v>
      </c>
      <c r="G5" s="182" t="s">
        <v>1180</v>
      </c>
    </row>
    <row r="6" spans="1:7" ht="9" customHeight="1">
      <c r="A6" s="177" t="s">
        <v>1181</v>
      </c>
      <c r="B6" s="178" t="s">
        <v>1182</v>
      </c>
      <c r="C6" s="179" t="s">
        <v>1183</v>
      </c>
      <c r="D6" s="180">
        <v>1</v>
      </c>
      <c r="E6" s="180">
        <v>10</v>
      </c>
      <c r="F6" s="181">
        <v>1</v>
      </c>
      <c r="G6" s="182" t="s">
        <v>1184</v>
      </c>
    </row>
    <row r="7" spans="1:7" ht="9" customHeight="1">
      <c r="A7" s="177" t="s">
        <v>1185</v>
      </c>
      <c r="B7" s="178" t="s">
        <v>1186</v>
      </c>
      <c r="C7" s="179" t="s">
        <v>1187</v>
      </c>
      <c r="D7" s="180">
        <v>1</v>
      </c>
      <c r="E7" s="180">
        <v>10</v>
      </c>
      <c r="F7" s="181">
        <v>0.4</v>
      </c>
      <c r="G7" s="182" t="s">
        <v>1188</v>
      </c>
    </row>
    <row r="8" spans="1:7" ht="9" customHeight="1">
      <c r="A8" s="177" t="s">
        <v>1189</v>
      </c>
      <c r="B8" s="178" t="s">
        <v>1190</v>
      </c>
      <c r="C8" s="179" t="s">
        <v>1187</v>
      </c>
      <c r="D8" s="180">
        <v>1</v>
      </c>
      <c r="E8" s="180">
        <v>10</v>
      </c>
      <c r="F8" s="181">
        <v>0.2</v>
      </c>
      <c r="G8" s="182" t="s">
        <v>1191</v>
      </c>
    </row>
    <row r="9" spans="1:7" ht="9" customHeight="1">
      <c r="A9" s="177" t="s">
        <v>1192</v>
      </c>
      <c r="B9" s="178" t="s">
        <v>1193</v>
      </c>
      <c r="C9" s="179" t="s">
        <v>1194</v>
      </c>
      <c r="D9" s="180">
        <v>1</v>
      </c>
      <c r="E9" s="180">
        <v>10</v>
      </c>
      <c r="F9" s="181">
        <v>1</v>
      </c>
      <c r="G9" s="182" t="s">
        <v>1195</v>
      </c>
    </row>
    <row r="10" spans="1:7" ht="9" customHeight="1">
      <c r="A10" s="177" t="s">
        <v>1196</v>
      </c>
      <c r="B10" s="178" t="s">
        <v>1197</v>
      </c>
      <c r="C10" s="179" t="s">
        <v>1198</v>
      </c>
      <c r="D10" s="180">
        <v>1</v>
      </c>
      <c r="E10" s="180">
        <v>10</v>
      </c>
      <c r="F10" s="181">
        <v>1</v>
      </c>
      <c r="G10" s="182" t="s">
        <v>1199</v>
      </c>
    </row>
    <row r="11" spans="1:7" ht="9" customHeight="1">
      <c r="A11" s="177" t="s">
        <v>1200</v>
      </c>
      <c r="B11" s="178" t="s">
        <v>1201</v>
      </c>
      <c r="C11" s="179" t="s">
        <v>1202</v>
      </c>
      <c r="D11" s="180">
        <v>1</v>
      </c>
      <c r="E11" s="180">
        <v>10</v>
      </c>
      <c r="F11" s="181">
        <v>0.25</v>
      </c>
      <c r="G11" s="182" t="s">
        <v>1203</v>
      </c>
    </row>
    <row r="12" spans="1:7" ht="9" customHeight="1">
      <c r="A12" s="177" t="s">
        <v>1204</v>
      </c>
      <c r="B12" s="178" t="s">
        <v>1205</v>
      </c>
      <c r="C12" s="179" t="s">
        <v>1206</v>
      </c>
      <c r="D12" s="180">
        <v>1</v>
      </c>
      <c r="E12" s="180">
        <v>10</v>
      </c>
      <c r="F12" s="181">
        <v>0.25</v>
      </c>
      <c r="G12" s="182" t="s">
        <v>1207</v>
      </c>
    </row>
    <row r="13" spans="1:7" ht="8.4499999999999993" customHeight="1">
      <c r="A13" s="391"/>
      <c r="B13" s="392"/>
      <c r="C13" s="392"/>
      <c r="D13" s="392"/>
      <c r="E13" s="392"/>
      <c r="F13" s="392"/>
      <c r="G13" s="393"/>
    </row>
    <row r="14" spans="1:7" ht="9" customHeight="1">
      <c r="A14" s="175" t="s">
        <v>1208</v>
      </c>
      <c r="B14" s="601" t="s">
        <v>1209</v>
      </c>
      <c r="C14" s="602"/>
      <c r="D14" s="602"/>
      <c r="E14" s="602"/>
      <c r="F14" s="603"/>
      <c r="G14" s="176" t="s">
        <v>1210</v>
      </c>
    </row>
    <row r="15" spans="1:7" ht="9" customHeight="1">
      <c r="A15" s="177" t="s">
        <v>1211</v>
      </c>
      <c r="B15" s="178" t="s">
        <v>1212</v>
      </c>
      <c r="C15" s="179" t="s">
        <v>1213</v>
      </c>
      <c r="D15" s="180">
        <v>1</v>
      </c>
      <c r="E15" s="180">
        <v>10</v>
      </c>
      <c r="F15" s="181">
        <v>0.25</v>
      </c>
      <c r="G15" s="182" t="s">
        <v>1214</v>
      </c>
    </row>
    <row r="16" spans="1:7" ht="9" customHeight="1">
      <c r="A16" s="177" t="s">
        <v>1215</v>
      </c>
      <c r="B16" s="178" t="s">
        <v>1216</v>
      </c>
      <c r="C16" s="179" t="s">
        <v>1213</v>
      </c>
      <c r="D16" s="180">
        <v>1</v>
      </c>
      <c r="E16" s="180">
        <v>10</v>
      </c>
      <c r="F16" s="181">
        <v>1</v>
      </c>
      <c r="G16" s="182" t="s">
        <v>1217</v>
      </c>
    </row>
    <row r="17" spans="1:7" ht="8.4499999999999993" customHeight="1">
      <c r="A17" s="391"/>
      <c r="B17" s="392"/>
      <c r="C17" s="392"/>
      <c r="D17" s="392"/>
      <c r="E17" s="392"/>
      <c r="F17" s="392"/>
      <c r="G17" s="393"/>
    </row>
    <row r="18" spans="1:7" ht="9" customHeight="1">
      <c r="A18" s="592" t="s">
        <v>1218</v>
      </c>
      <c r="B18" s="593"/>
      <c r="C18" s="593"/>
      <c r="D18" s="593"/>
      <c r="E18" s="593"/>
      <c r="F18" s="594"/>
      <c r="G18" s="176" t="s">
        <v>1219</v>
      </c>
    </row>
    <row r="19" spans="1:7" ht="8.4499999999999993" customHeight="1">
      <c r="A19" s="391"/>
      <c r="B19" s="392"/>
      <c r="C19" s="392"/>
      <c r="D19" s="392"/>
      <c r="E19" s="392"/>
      <c r="F19" s="392"/>
      <c r="G19" s="393"/>
    </row>
    <row r="20" spans="1:7" ht="9" customHeight="1">
      <c r="A20" s="607" t="s">
        <v>1220</v>
      </c>
      <c r="B20" s="608"/>
      <c r="C20" s="608"/>
      <c r="D20" s="608"/>
      <c r="E20" s="608"/>
      <c r="F20" s="609"/>
      <c r="G20" s="176" t="s">
        <v>1221</v>
      </c>
    </row>
    <row r="21" spans="1:7" ht="8.4499999999999993" customHeight="1">
      <c r="A21" s="391"/>
      <c r="B21" s="392"/>
      <c r="C21" s="392"/>
      <c r="D21" s="392"/>
      <c r="E21" s="392"/>
      <c r="F21" s="392"/>
      <c r="G21" s="393"/>
    </row>
    <row r="22" spans="1:7" ht="25.5" customHeight="1">
      <c r="A22" s="170" t="s">
        <v>1222</v>
      </c>
      <c r="B22" s="183" t="s">
        <v>1223</v>
      </c>
      <c r="C22" s="172" t="s">
        <v>1224</v>
      </c>
      <c r="D22" s="172" t="s">
        <v>1170</v>
      </c>
      <c r="E22" s="173" t="s">
        <v>1171</v>
      </c>
      <c r="F22" s="106" t="s">
        <v>1172</v>
      </c>
      <c r="G22" s="174" t="s">
        <v>1173</v>
      </c>
    </row>
    <row r="23" spans="1:7" ht="9" customHeight="1">
      <c r="A23" s="175" t="s">
        <v>1225</v>
      </c>
      <c r="B23" s="601" t="s">
        <v>1226</v>
      </c>
      <c r="C23" s="602"/>
      <c r="D23" s="602"/>
      <c r="E23" s="602"/>
      <c r="F23" s="603"/>
      <c r="G23" s="176" t="s">
        <v>1227</v>
      </c>
    </row>
    <row r="24" spans="1:7" ht="9" customHeight="1">
      <c r="A24" s="177" t="s">
        <v>1228</v>
      </c>
      <c r="B24" s="178" t="s">
        <v>1229</v>
      </c>
      <c r="C24" s="179" t="s">
        <v>1230</v>
      </c>
      <c r="D24" s="180">
        <v>1</v>
      </c>
      <c r="E24" s="180">
        <v>10</v>
      </c>
      <c r="F24" s="181">
        <v>1</v>
      </c>
      <c r="G24" s="182" t="s">
        <v>1231</v>
      </c>
    </row>
    <row r="25" spans="1:7" ht="18" customHeight="1">
      <c r="A25" s="177" t="s">
        <v>1232</v>
      </c>
      <c r="B25" s="9" t="s">
        <v>1233</v>
      </c>
      <c r="C25" s="179" t="s">
        <v>1234</v>
      </c>
      <c r="D25" s="180">
        <v>1</v>
      </c>
      <c r="E25" s="180">
        <v>10</v>
      </c>
      <c r="F25" s="181">
        <v>1</v>
      </c>
      <c r="G25" s="182" t="s">
        <v>1235</v>
      </c>
    </row>
    <row r="26" spans="1:7" ht="18" customHeight="1">
      <c r="A26" s="177" t="s">
        <v>1236</v>
      </c>
      <c r="B26" s="9" t="s">
        <v>1237</v>
      </c>
      <c r="C26" s="179" t="s">
        <v>1238</v>
      </c>
      <c r="D26" s="180">
        <v>1</v>
      </c>
      <c r="E26" s="180">
        <v>10</v>
      </c>
      <c r="F26" s="181">
        <v>1</v>
      </c>
      <c r="G26" s="182" t="s">
        <v>1239</v>
      </c>
    </row>
    <row r="27" spans="1:7" ht="18" customHeight="1">
      <c r="A27" s="177" t="s">
        <v>1240</v>
      </c>
      <c r="B27" s="9" t="s">
        <v>1241</v>
      </c>
      <c r="C27" s="179" t="s">
        <v>1242</v>
      </c>
      <c r="D27" s="180">
        <v>1</v>
      </c>
      <c r="E27" s="180">
        <v>10</v>
      </c>
      <c r="F27" s="181">
        <v>0.25</v>
      </c>
      <c r="G27" s="182" t="s">
        <v>1243</v>
      </c>
    </row>
    <row r="28" spans="1:7" ht="18" customHeight="1">
      <c r="A28" s="177" t="s">
        <v>1244</v>
      </c>
      <c r="B28" s="9" t="s">
        <v>1245</v>
      </c>
      <c r="C28" s="179" t="s">
        <v>1246</v>
      </c>
      <c r="D28" s="180">
        <v>1</v>
      </c>
      <c r="E28" s="180">
        <v>10</v>
      </c>
      <c r="F28" s="181">
        <v>1</v>
      </c>
      <c r="G28" s="182" t="s">
        <v>1247</v>
      </c>
    </row>
    <row r="29" spans="1:7" ht="18" customHeight="1">
      <c r="A29" s="177" t="s">
        <v>1248</v>
      </c>
      <c r="B29" s="9" t="s">
        <v>1249</v>
      </c>
      <c r="C29" s="184">
        <v>155</v>
      </c>
      <c r="D29" s="180">
        <v>5</v>
      </c>
      <c r="E29" s="180">
        <v>1</v>
      </c>
      <c r="F29" s="181">
        <v>1</v>
      </c>
      <c r="G29" s="182" t="s">
        <v>1250</v>
      </c>
    </row>
    <row r="30" spans="1:7" ht="18" customHeight="1">
      <c r="A30" s="177" t="s">
        <v>1248</v>
      </c>
      <c r="B30" s="9" t="s">
        <v>1251</v>
      </c>
      <c r="C30" s="184">
        <v>480</v>
      </c>
      <c r="D30" s="180">
        <v>1</v>
      </c>
      <c r="E30" s="180">
        <v>10</v>
      </c>
      <c r="F30" s="181">
        <v>1</v>
      </c>
      <c r="G30" s="182" t="s">
        <v>1252</v>
      </c>
    </row>
    <row r="31" spans="1:7" ht="8.4499999999999993" customHeight="1">
      <c r="A31" s="391"/>
      <c r="B31" s="392"/>
      <c r="C31" s="392"/>
      <c r="D31" s="392"/>
      <c r="E31" s="392"/>
      <c r="F31" s="392"/>
      <c r="G31" s="393"/>
    </row>
    <row r="32" spans="1:7" ht="9" customHeight="1">
      <c r="A32" s="604" t="s">
        <v>1253</v>
      </c>
      <c r="B32" s="605"/>
      <c r="C32" s="605"/>
      <c r="D32" s="605"/>
      <c r="E32" s="605"/>
      <c r="F32" s="606"/>
      <c r="G32" s="176" t="s">
        <v>1254</v>
      </c>
    </row>
    <row r="33" spans="1:7" ht="8.4499999999999993" customHeight="1">
      <c r="A33" s="391"/>
      <c r="B33" s="392"/>
      <c r="C33" s="392"/>
      <c r="D33" s="392"/>
      <c r="E33" s="392"/>
      <c r="F33" s="392"/>
      <c r="G33" s="393"/>
    </row>
    <row r="34" spans="1:7" ht="9" customHeight="1">
      <c r="A34" s="592" t="s">
        <v>1255</v>
      </c>
      <c r="B34" s="593"/>
      <c r="C34" s="593"/>
      <c r="D34" s="593"/>
      <c r="E34" s="593"/>
      <c r="F34" s="594"/>
      <c r="G34" s="176" t="s">
        <v>1256</v>
      </c>
    </row>
    <row r="35" spans="1:7" ht="9" customHeight="1">
      <c r="A35" s="592" t="s">
        <v>1257</v>
      </c>
      <c r="B35" s="593"/>
      <c r="C35" s="593"/>
      <c r="D35" s="593"/>
      <c r="E35" s="593"/>
      <c r="F35" s="594"/>
      <c r="G35" s="176" t="s">
        <v>1258</v>
      </c>
    </row>
    <row r="36" spans="1:7" ht="16.5" customHeight="1">
      <c r="A36" s="595" t="s">
        <v>1259</v>
      </c>
      <c r="B36" s="596"/>
      <c r="C36" s="596"/>
      <c r="D36" s="596"/>
      <c r="E36" s="596"/>
      <c r="F36" s="597"/>
      <c r="G36" s="176" t="s">
        <v>1260</v>
      </c>
    </row>
    <row r="37" spans="1:7" ht="91.5" customHeight="1">
      <c r="A37" s="598" t="s">
        <v>1261</v>
      </c>
      <c r="B37" s="599"/>
      <c r="C37" s="599"/>
      <c r="D37" s="599"/>
      <c r="E37" s="599"/>
      <c r="F37" s="599"/>
      <c r="G37" s="600"/>
    </row>
  </sheetData>
  <mergeCells count="18">
    <mergeCell ref="A1:G1"/>
    <mergeCell ref="A2:G2"/>
    <mergeCell ref="B4:F4"/>
    <mergeCell ref="A13:G13"/>
    <mergeCell ref="B14:F14"/>
    <mergeCell ref="A17:G17"/>
    <mergeCell ref="A18:F18"/>
    <mergeCell ref="A19:G19"/>
    <mergeCell ref="A20:F20"/>
    <mergeCell ref="A21:G21"/>
    <mergeCell ref="A35:F35"/>
    <mergeCell ref="A36:F36"/>
    <mergeCell ref="A37:G37"/>
    <mergeCell ref="B23:F23"/>
    <mergeCell ref="A31:G31"/>
    <mergeCell ref="A32:F32"/>
    <mergeCell ref="A33:G33"/>
    <mergeCell ref="A34:F3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2.33203125" customWidth="1"/>
    <col min="9" max="9" width="7.1640625" customWidth="1"/>
  </cols>
  <sheetData>
    <row r="1" spans="1:8" ht="51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1265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1.1000000000000001</v>
      </c>
      <c r="B4" s="648" t="s">
        <v>1267</v>
      </c>
      <c r="C4" s="649"/>
      <c r="D4" s="649"/>
      <c r="E4" s="649"/>
      <c r="F4" s="650"/>
      <c r="G4" s="651" t="s">
        <v>1268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8" t="s">
        <v>1271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1275</v>
      </c>
      <c r="B7" s="644"/>
      <c r="C7" s="643"/>
      <c r="D7" s="191">
        <v>1</v>
      </c>
      <c r="E7" s="192">
        <v>4.4020000000000001</v>
      </c>
      <c r="F7" s="189" t="s">
        <v>1276</v>
      </c>
      <c r="G7" s="193">
        <v>220</v>
      </c>
      <c r="H7" s="6"/>
    </row>
    <row r="8" spans="1:8" ht="10.5" customHeight="1">
      <c r="A8" s="642" t="s">
        <v>1277</v>
      </c>
      <c r="B8" s="644"/>
      <c r="C8" s="643"/>
      <c r="D8" s="191">
        <v>2</v>
      </c>
      <c r="E8" s="192">
        <v>216</v>
      </c>
      <c r="F8" s="189" t="s">
        <v>1278</v>
      </c>
      <c r="G8" s="194">
        <v>57.6</v>
      </c>
      <c r="H8" s="6"/>
    </row>
    <row r="9" spans="1:8" ht="10.5" customHeight="1">
      <c r="A9" s="642" t="s">
        <v>1279</v>
      </c>
      <c r="B9" s="644"/>
      <c r="C9" s="643"/>
      <c r="D9" s="191">
        <v>2</v>
      </c>
      <c r="E9" s="192">
        <v>190.4</v>
      </c>
      <c r="F9" s="189" t="s">
        <v>1280</v>
      </c>
      <c r="G9" s="194">
        <v>7.6159999999999997</v>
      </c>
      <c r="H9" s="6"/>
    </row>
    <row r="10" spans="1:8" ht="10.5" customHeight="1">
      <c r="A10" s="619" t="s">
        <v>1281</v>
      </c>
      <c r="B10" s="620"/>
      <c r="C10" s="620"/>
      <c r="D10" s="620"/>
      <c r="E10" s="620"/>
      <c r="F10" s="620"/>
      <c r="G10" s="621"/>
      <c r="H10" s="195" t="s">
        <v>1282</v>
      </c>
    </row>
    <row r="11" spans="1:8" ht="24.75" customHeight="1">
      <c r="A11" s="645" t="s">
        <v>1283</v>
      </c>
      <c r="B11" s="646"/>
      <c r="C11" s="646"/>
      <c r="D11" s="646"/>
      <c r="E11" s="646"/>
      <c r="F11" s="646"/>
      <c r="G11" s="646"/>
      <c r="H11" s="647"/>
    </row>
    <row r="12" spans="1:8" ht="10.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90" t="s">
        <v>1274</v>
      </c>
      <c r="H12" s="6"/>
    </row>
    <row r="13" spans="1:8" ht="10.5" customHeight="1">
      <c r="A13" s="636" t="s">
        <v>1287</v>
      </c>
      <c r="B13" s="637"/>
      <c r="C13" s="638"/>
      <c r="D13" s="189" t="s">
        <v>1288</v>
      </c>
      <c r="E13" s="192">
        <v>6</v>
      </c>
      <c r="F13" s="197">
        <v>1300</v>
      </c>
      <c r="G13" s="190" t="s">
        <v>1289</v>
      </c>
      <c r="H13" s="6"/>
    </row>
    <row r="14" spans="1:8" ht="10.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1290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5" customHeight="1">
      <c r="A17" s="626" t="s">
        <v>1295</v>
      </c>
      <c r="B17" s="627"/>
      <c r="C17" s="190" t="s">
        <v>1296</v>
      </c>
      <c r="D17" s="190" t="s">
        <v>1297</v>
      </c>
      <c r="E17" s="192">
        <v>17.606999999999999</v>
      </c>
      <c r="F17" s="628">
        <v>4.4020000000000001</v>
      </c>
      <c r="G17" s="629"/>
      <c r="H17" s="6"/>
    </row>
    <row r="18" spans="1:9" ht="10.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1298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10.5" customHeight="1">
      <c r="A21" s="616" t="s">
        <v>1300</v>
      </c>
      <c r="B21" s="617"/>
      <c r="C21" s="618"/>
      <c r="D21" s="189" t="s">
        <v>1288</v>
      </c>
      <c r="E21" s="192">
        <v>26</v>
      </c>
      <c r="F21" s="197">
        <v>1300</v>
      </c>
      <c r="G21" s="190" t="s">
        <v>1301</v>
      </c>
      <c r="H21" s="6"/>
    </row>
    <row r="22" spans="1:9" ht="10.5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1302</v>
      </c>
    </row>
    <row r="23" spans="1:9" ht="10.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622" t="s">
        <v>1303</v>
      </c>
      <c r="B24" s="623"/>
      <c r="C24" s="623"/>
      <c r="D24" s="623"/>
      <c r="E24" s="623"/>
      <c r="F24" s="623"/>
      <c r="G24" s="624"/>
      <c r="H24" s="195" t="s">
        <v>1304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2.83203125" customWidth="1"/>
    <col min="9" max="9" width="4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1309</v>
      </c>
      <c r="C3" s="686"/>
      <c r="D3" s="686"/>
      <c r="E3" s="686"/>
      <c r="F3" s="687"/>
      <c r="G3" s="688" t="s">
        <v>1310</v>
      </c>
      <c r="H3" s="689"/>
    </row>
    <row r="4" spans="1:8" ht="11.1" customHeight="1">
      <c r="A4" s="200">
        <v>1.2</v>
      </c>
      <c r="B4" s="685" t="s">
        <v>1311</v>
      </c>
      <c r="C4" s="686"/>
      <c r="D4" s="686"/>
      <c r="E4" s="686"/>
      <c r="F4" s="687"/>
      <c r="G4" s="688" t="s">
        <v>1312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1" t="s">
        <v>1315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1319</v>
      </c>
      <c r="B7" s="681"/>
      <c r="C7" s="680"/>
      <c r="D7" s="204">
        <v>1</v>
      </c>
      <c r="E7" s="202" t="s">
        <v>1320</v>
      </c>
      <c r="F7" s="203" t="s">
        <v>1321</v>
      </c>
      <c r="G7" s="205">
        <v>122</v>
      </c>
      <c r="H7" s="6"/>
    </row>
    <row r="8" spans="1:8" ht="11.1" customHeight="1">
      <c r="A8" s="679" t="s">
        <v>1322</v>
      </c>
      <c r="B8" s="681"/>
      <c r="C8" s="680"/>
      <c r="D8" s="204">
        <v>2</v>
      </c>
      <c r="E8" s="206">
        <v>196</v>
      </c>
      <c r="F8" s="203" t="s">
        <v>1321</v>
      </c>
      <c r="G8" s="206">
        <v>19.600000000000001</v>
      </c>
      <c r="H8" s="6"/>
    </row>
    <row r="9" spans="1:8" ht="11.1" customHeight="1">
      <c r="A9" s="679" t="s">
        <v>1323</v>
      </c>
      <c r="B9" s="681"/>
      <c r="C9" s="680"/>
      <c r="D9" s="204">
        <v>2</v>
      </c>
      <c r="E9" s="206">
        <v>227.7</v>
      </c>
      <c r="F9" s="203" t="s">
        <v>1324</v>
      </c>
      <c r="G9" s="206">
        <v>11.385</v>
      </c>
      <c r="H9" s="6"/>
    </row>
    <row r="10" spans="1:8" ht="11.1" customHeight="1">
      <c r="A10" s="662" t="s">
        <v>1325</v>
      </c>
      <c r="B10" s="663"/>
      <c r="C10" s="663"/>
      <c r="D10" s="663"/>
      <c r="E10" s="663"/>
      <c r="F10" s="663"/>
      <c r="G10" s="664"/>
      <c r="H10" s="207" t="s">
        <v>1326</v>
      </c>
    </row>
    <row r="11" spans="1:8" ht="24.75" customHeight="1">
      <c r="A11" s="682" t="s">
        <v>1327</v>
      </c>
      <c r="B11" s="683"/>
      <c r="C11" s="683"/>
      <c r="D11" s="683"/>
      <c r="E11" s="683"/>
      <c r="F11" s="683"/>
      <c r="G11" s="683"/>
      <c r="H11" s="684"/>
    </row>
    <row r="12" spans="1:8" ht="11.1" customHeight="1">
      <c r="A12" s="674" t="s">
        <v>1314</v>
      </c>
      <c r="B12" s="675"/>
      <c r="C12" s="676"/>
      <c r="D12" s="208" t="s">
        <v>1328</v>
      </c>
      <c r="E12" s="202" t="s">
        <v>1329</v>
      </c>
      <c r="F12" s="201" t="s">
        <v>1330</v>
      </c>
      <c r="G12" s="677" t="s">
        <v>1318</v>
      </c>
      <c r="H12" s="678"/>
    </row>
    <row r="13" spans="1:8" ht="11.1" customHeight="1">
      <c r="A13" s="659" t="s">
        <v>1331</v>
      </c>
      <c r="B13" s="660"/>
      <c r="C13" s="661"/>
      <c r="D13" s="203" t="s">
        <v>1332</v>
      </c>
      <c r="E13" s="201" t="s">
        <v>1333</v>
      </c>
      <c r="F13" s="211">
        <v>1200</v>
      </c>
      <c r="G13" s="202" t="s">
        <v>1334</v>
      </c>
      <c r="H13" s="6"/>
    </row>
    <row r="14" spans="1:8" ht="11.1" customHeight="1">
      <c r="A14" s="662" t="s">
        <v>1325</v>
      </c>
      <c r="B14" s="663"/>
      <c r="C14" s="663"/>
      <c r="D14" s="663"/>
      <c r="E14" s="663"/>
      <c r="F14" s="663"/>
      <c r="G14" s="664"/>
      <c r="H14" s="207" t="s">
        <v>1335</v>
      </c>
    </row>
    <row r="15" spans="1:8" ht="24.75" customHeight="1">
      <c r="A15" s="671" t="s">
        <v>1336</v>
      </c>
      <c r="B15" s="672"/>
      <c r="C15" s="672"/>
      <c r="D15" s="672"/>
      <c r="E15" s="672"/>
      <c r="F15" s="672"/>
      <c r="G15" s="672"/>
      <c r="H15" s="673"/>
    </row>
    <row r="16" spans="1:8" ht="11.1" customHeight="1">
      <c r="A16" s="679" t="s">
        <v>1337</v>
      </c>
      <c r="B16" s="680"/>
      <c r="C16" s="208" t="s">
        <v>1328</v>
      </c>
      <c r="D16" s="199" t="s">
        <v>1330</v>
      </c>
      <c r="E16" s="208" t="s">
        <v>1338</v>
      </c>
      <c r="F16" s="679" t="s">
        <v>1339</v>
      </c>
      <c r="G16" s="680"/>
      <c r="H16" s="6"/>
    </row>
    <row r="17" spans="1:9" ht="11.1" customHeight="1">
      <c r="A17" s="626" t="s">
        <v>1340</v>
      </c>
      <c r="B17" s="627"/>
      <c r="C17" s="202" t="s">
        <v>1341</v>
      </c>
      <c r="D17" s="202" t="s">
        <v>1342</v>
      </c>
      <c r="E17" s="206">
        <v>24.431999999999999</v>
      </c>
      <c r="F17" s="669">
        <v>2.4430000000000001</v>
      </c>
      <c r="G17" s="670"/>
      <c r="H17" s="6"/>
    </row>
    <row r="18" spans="1:9" ht="11.1" customHeight="1">
      <c r="A18" s="662" t="s">
        <v>1325</v>
      </c>
      <c r="B18" s="663"/>
      <c r="C18" s="663"/>
      <c r="D18" s="663"/>
      <c r="E18" s="663"/>
      <c r="F18" s="663"/>
      <c r="G18" s="664"/>
      <c r="H18" s="207" t="s">
        <v>1343</v>
      </c>
    </row>
    <row r="19" spans="1:9" ht="24.75" customHeight="1">
      <c r="A19" s="671" t="s">
        <v>1344</v>
      </c>
      <c r="B19" s="672"/>
      <c r="C19" s="672"/>
      <c r="D19" s="672"/>
      <c r="E19" s="672"/>
      <c r="F19" s="672"/>
      <c r="G19" s="672"/>
      <c r="H19" s="673"/>
    </row>
    <row r="20" spans="1:9" ht="11.1" customHeight="1">
      <c r="A20" s="674" t="s">
        <v>1314</v>
      </c>
      <c r="B20" s="675"/>
      <c r="C20" s="676"/>
      <c r="D20" s="208" t="s">
        <v>1328</v>
      </c>
      <c r="E20" s="202" t="s">
        <v>1329</v>
      </c>
      <c r="F20" s="201" t="s">
        <v>1330</v>
      </c>
      <c r="G20" s="677" t="s">
        <v>1318</v>
      </c>
      <c r="H20" s="678"/>
    </row>
    <row r="21" spans="1:9" ht="11.1" customHeight="1">
      <c r="A21" s="659" t="s">
        <v>1331</v>
      </c>
      <c r="B21" s="660"/>
      <c r="C21" s="661"/>
      <c r="D21" s="203" t="s">
        <v>1332</v>
      </c>
      <c r="E21" s="206">
        <v>309.39999999999998</v>
      </c>
      <c r="F21" s="211">
        <v>1200</v>
      </c>
      <c r="G21" s="202" t="s">
        <v>1345</v>
      </c>
      <c r="H21" s="6"/>
    </row>
    <row r="22" spans="1:9" ht="11.1" customHeight="1">
      <c r="A22" s="662" t="s">
        <v>1325</v>
      </c>
      <c r="B22" s="663"/>
      <c r="C22" s="663"/>
      <c r="D22" s="663"/>
      <c r="E22" s="663"/>
      <c r="F22" s="663"/>
      <c r="G22" s="664"/>
      <c r="H22" s="207" t="s">
        <v>1346</v>
      </c>
    </row>
    <row r="23" spans="1:9" ht="11.1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45" customHeight="1">
      <c r="A24" s="665" t="s">
        <v>1347</v>
      </c>
      <c r="B24" s="666"/>
      <c r="C24" s="666"/>
      <c r="D24" s="666"/>
      <c r="E24" s="666"/>
      <c r="F24" s="666"/>
      <c r="G24" s="667"/>
      <c r="H24" s="207" t="s">
        <v>1348</v>
      </c>
    </row>
    <row r="25" spans="1:9" ht="8.25" customHeight="1">
      <c r="A25" s="668" t="s">
        <v>1349</v>
      </c>
      <c r="B25" s="668"/>
      <c r="C25" s="668"/>
      <c r="D25" s="668"/>
      <c r="E25" s="668"/>
      <c r="F25" s="668"/>
      <c r="G25" s="668"/>
      <c r="H25" s="668"/>
      <c r="I25" s="668"/>
    </row>
    <row r="26" spans="1:9" ht="39.950000000000003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G12:H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G20:H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1350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00">
        <v>1.3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3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1353</v>
      </c>
      <c r="B7" s="681"/>
      <c r="C7" s="680"/>
      <c r="D7" s="203" t="s">
        <v>1354</v>
      </c>
      <c r="E7" s="213">
        <v>1.4970000000000001</v>
      </c>
      <c r="F7" s="203" t="s">
        <v>1321</v>
      </c>
      <c r="G7" s="205">
        <v>75</v>
      </c>
      <c r="H7" s="6"/>
    </row>
    <row r="8" spans="1:8" ht="11.1" customHeight="1">
      <c r="A8" s="679" t="s">
        <v>1355</v>
      </c>
      <c r="B8" s="681"/>
      <c r="C8" s="680"/>
      <c r="D8" s="208" t="s">
        <v>1356</v>
      </c>
      <c r="E8" s="213">
        <v>45</v>
      </c>
      <c r="F8" s="203" t="s">
        <v>1357</v>
      </c>
      <c r="G8" s="206">
        <v>1.0349999999999999</v>
      </c>
      <c r="H8" s="6"/>
    </row>
    <row r="9" spans="1:8" ht="11.1" customHeight="1">
      <c r="A9" s="662" t="s">
        <v>1325</v>
      </c>
      <c r="B9" s="663"/>
      <c r="C9" s="663"/>
      <c r="D9" s="663"/>
      <c r="E9" s="663"/>
      <c r="F9" s="663"/>
      <c r="G9" s="664"/>
      <c r="H9" s="207" t="s">
        <v>1358</v>
      </c>
    </row>
    <row r="10" spans="1:8" ht="24.75" customHeight="1">
      <c r="A10" s="682" t="s">
        <v>1327</v>
      </c>
      <c r="B10" s="683"/>
      <c r="C10" s="683"/>
      <c r="D10" s="683"/>
      <c r="E10" s="683"/>
      <c r="F10" s="683"/>
      <c r="G10" s="683"/>
      <c r="H10" s="684"/>
    </row>
    <row r="11" spans="1:8" ht="11.1" customHeight="1">
      <c r="A11" s="674" t="s">
        <v>1314</v>
      </c>
      <c r="B11" s="675"/>
      <c r="C11" s="676"/>
      <c r="D11" s="208" t="s">
        <v>1328</v>
      </c>
      <c r="E11" s="203" t="s">
        <v>1329</v>
      </c>
      <c r="F11" s="201" t="s">
        <v>1330</v>
      </c>
      <c r="G11" s="677" t="s">
        <v>1318</v>
      </c>
      <c r="H11" s="678"/>
    </row>
    <row r="12" spans="1:8" ht="11.1" customHeight="1">
      <c r="A12" s="698" t="s">
        <v>1359</v>
      </c>
      <c r="B12" s="699"/>
      <c r="C12" s="700"/>
      <c r="D12" s="203" t="s">
        <v>1360</v>
      </c>
      <c r="E12" s="203" t="s">
        <v>1361</v>
      </c>
      <c r="F12" s="203" t="s">
        <v>1321</v>
      </c>
      <c r="G12" s="205">
        <v>616</v>
      </c>
      <c r="H12" s="6"/>
    </row>
    <row r="13" spans="1:8" ht="11.1" customHeight="1">
      <c r="A13" s="679" t="s">
        <v>1362</v>
      </c>
      <c r="B13" s="681"/>
      <c r="C13" s="680"/>
      <c r="D13" s="203" t="s">
        <v>1363</v>
      </c>
      <c r="E13" s="203" t="s">
        <v>1364</v>
      </c>
      <c r="F13" s="203" t="s">
        <v>1365</v>
      </c>
      <c r="G13" s="205">
        <v>49</v>
      </c>
      <c r="H13" s="6"/>
    </row>
    <row r="14" spans="1:8" ht="11.1" customHeight="1">
      <c r="A14" s="662" t="s">
        <v>1325</v>
      </c>
      <c r="B14" s="663"/>
      <c r="C14" s="663"/>
      <c r="D14" s="663"/>
      <c r="E14" s="663"/>
      <c r="F14" s="663"/>
      <c r="G14" s="664"/>
      <c r="H14" s="207" t="s">
        <v>1366</v>
      </c>
    </row>
    <row r="15" spans="1:8" ht="24.75" customHeight="1">
      <c r="A15" s="671" t="s">
        <v>1336</v>
      </c>
      <c r="B15" s="672"/>
      <c r="C15" s="672"/>
      <c r="D15" s="672"/>
      <c r="E15" s="672"/>
      <c r="F15" s="672"/>
      <c r="G15" s="672"/>
      <c r="H15" s="673"/>
    </row>
    <row r="16" spans="1:8" ht="11.1" customHeight="1">
      <c r="A16" s="679" t="s">
        <v>1337</v>
      </c>
      <c r="B16" s="680"/>
      <c r="C16" s="208" t="s">
        <v>1328</v>
      </c>
      <c r="D16" s="199" t="s">
        <v>1330</v>
      </c>
      <c r="E16" s="203" t="s">
        <v>1338</v>
      </c>
      <c r="F16" s="679" t="s">
        <v>1339</v>
      </c>
      <c r="G16" s="680"/>
      <c r="H16" s="6"/>
    </row>
    <row r="17" spans="1:9" ht="11.1" customHeight="1">
      <c r="A17" s="626" t="s">
        <v>1367</v>
      </c>
      <c r="B17" s="627"/>
      <c r="C17" s="202" t="s">
        <v>1341</v>
      </c>
      <c r="D17" s="202" t="s">
        <v>1357</v>
      </c>
      <c r="E17" s="213">
        <v>47.5</v>
      </c>
      <c r="F17" s="669">
        <v>1.093</v>
      </c>
      <c r="G17" s="670"/>
      <c r="H17" s="6"/>
    </row>
    <row r="18" spans="1:9" ht="11.1" customHeight="1">
      <c r="A18" s="626" t="s">
        <v>1295</v>
      </c>
      <c r="B18" s="627"/>
      <c r="C18" s="202" t="s">
        <v>1341</v>
      </c>
      <c r="D18" s="202" t="s">
        <v>1357</v>
      </c>
      <c r="E18" s="213">
        <v>17.606999999999999</v>
      </c>
      <c r="F18" s="696">
        <v>405</v>
      </c>
      <c r="G18" s="697"/>
      <c r="H18" s="6"/>
    </row>
    <row r="19" spans="1:9" ht="11.1" customHeight="1">
      <c r="A19" s="662" t="s">
        <v>1325</v>
      </c>
      <c r="B19" s="663"/>
      <c r="C19" s="663"/>
      <c r="D19" s="663"/>
      <c r="E19" s="663"/>
      <c r="F19" s="663"/>
      <c r="G19" s="664"/>
      <c r="H19" s="207" t="s">
        <v>1368</v>
      </c>
    </row>
    <row r="20" spans="1:9" ht="24.75" customHeight="1">
      <c r="A20" s="671" t="s">
        <v>1344</v>
      </c>
      <c r="B20" s="672"/>
      <c r="C20" s="672"/>
      <c r="D20" s="672"/>
      <c r="E20" s="672"/>
      <c r="F20" s="672"/>
      <c r="G20" s="672"/>
      <c r="H20" s="673"/>
    </row>
    <row r="21" spans="1:9" ht="11.1" customHeight="1">
      <c r="A21" s="674" t="s">
        <v>1314</v>
      </c>
      <c r="B21" s="675"/>
      <c r="C21" s="676"/>
      <c r="D21" s="208" t="s">
        <v>1328</v>
      </c>
      <c r="E21" s="203" t="s">
        <v>1329</v>
      </c>
      <c r="F21" s="201" t="s">
        <v>1330</v>
      </c>
      <c r="G21" s="677" t="s">
        <v>1318</v>
      </c>
      <c r="H21" s="678"/>
    </row>
    <row r="22" spans="1:9" ht="11.1" customHeight="1">
      <c r="A22" s="679" t="s">
        <v>1369</v>
      </c>
      <c r="B22" s="681"/>
      <c r="C22" s="680"/>
      <c r="D22" s="203" t="s">
        <v>1370</v>
      </c>
      <c r="E22" s="203" t="s">
        <v>1371</v>
      </c>
      <c r="F22" s="214" t="s">
        <v>1372</v>
      </c>
      <c r="G22" s="202" t="s">
        <v>1373</v>
      </c>
      <c r="H22" s="6"/>
    </row>
    <row r="23" spans="1:9" ht="11.1" customHeight="1">
      <c r="A23" s="662" t="s">
        <v>1325</v>
      </c>
      <c r="B23" s="663"/>
      <c r="C23" s="663"/>
      <c r="D23" s="663"/>
      <c r="E23" s="663"/>
      <c r="F23" s="663"/>
      <c r="G23" s="664"/>
      <c r="H23" s="207" t="s">
        <v>1374</v>
      </c>
    </row>
    <row r="24" spans="1:9" ht="11.1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1.45" customHeight="1">
      <c r="A25" s="665" t="s">
        <v>1347</v>
      </c>
      <c r="B25" s="666"/>
      <c r="C25" s="666"/>
      <c r="D25" s="666"/>
      <c r="E25" s="666"/>
      <c r="F25" s="666"/>
      <c r="G25" s="667"/>
      <c r="H25" s="207" t="s">
        <v>1375</v>
      </c>
    </row>
    <row r="26" spans="1:9" ht="8.25" customHeight="1">
      <c r="A26" s="668" t="s">
        <v>1349</v>
      </c>
      <c r="B26" s="668"/>
      <c r="C26" s="668"/>
      <c r="D26" s="668"/>
      <c r="E26" s="668"/>
      <c r="F26" s="668"/>
      <c r="G26" s="668"/>
      <c r="H26" s="668"/>
      <c r="I26" s="668"/>
    </row>
    <row r="27" spans="1:9" ht="41.1" customHeight="1"/>
  </sheetData>
  <mergeCells count="3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G11:H11"/>
    <mergeCell ref="A12:C12"/>
    <mergeCell ref="A13:C13"/>
    <mergeCell ref="A14:G14"/>
    <mergeCell ref="A15:H15"/>
    <mergeCell ref="A16:B16"/>
    <mergeCell ref="F16:G16"/>
    <mergeCell ref="A17:B17"/>
    <mergeCell ref="F17:G17"/>
    <mergeCell ref="A18:B18"/>
    <mergeCell ref="F18:G18"/>
    <mergeCell ref="A19:G19"/>
    <mergeCell ref="A24:H24"/>
    <mergeCell ref="A25:G25"/>
    <mergeCell ref="A26:I26"/>
    <mergeCell ref="A20:H20"/>
    <mergeCell ref="A21:C21"/>
    <mergeCell ref="G21:H21"/>
    <mergeCell ref="A22:C22"/>
    <mergeCell ref="A23:G2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1376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00">
        <v>2.1</v>
      </c>
      <c r="B4" s="685" t="s">
        <v>1311</v>
      </c>
      <c r="C4" s="686"/>
      <c r="D4" s="686"/>
      <c r="E4" s="686"/>
      <c r="F4" s="687"/>
      <c r="G4" s="688" t="s">
        <v>1312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3" t="s">
        <v>1316</v>
      </c>
      <c r="F6" s="203" t="s">
        <v>1317</v>
      </c>
      <c r="G6" s="202" t="s">
        <v>1318</v>
      </c>
      <c r="H6" s="6"/>
    </row>
    <row r="7" spans="1:8" ht="11.1" customHeight="1">
      <c r="A7" s="679" t="s">
        <v>1353</v>
      </c>
      <c r="B7" s="681"/>
      <c r="C7" s="680"/>
      <c r="D7" s="203" t="s">
        <v>1354</v>
      </c>
      <c r="E7" s="213">
        <v>21.088000000000001</v>
      </c>
      <c r="F7" s="203" t="s">
        <v>1377</v>
      </c>
      <c r="G7" s="206">
        <v>1.476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1378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203" t="s">
        <v>1329</v>
      </c>
      <c r="F10" s="203" t="s">
        <v>1330</v>
      </c>
      <c r="G10" s="677" t="s">
        <v>1318</v>
      </c>
      <c r="H10" s="678"/>
    </row>
    <row r="11" spans="1:8" ht="11.1" customHeight="1">
      <c r="A11" s="391"/>
      <c r="B11" s="392"/>
      <c r="C11" s="393"/>
      <c r="D11" s="6"/>
      <c r="E11" s="6"/>
      <c r="F11" s="6"/>
      <c r="G11" s="202" t="s">
        <v>1379</v>
      </c>
      <c r="H11" s="6"/>
    </row>
    <row r="12" spans="1:8" ht="11.1" customHeight="1">
      <c r="A12" s="391"/>
      <c r="B12" s="392"/>
      <c r="C12" s="393"/>
      <c r="D12" s="6"/>
      <c r="E12" s="6"/>
      <c r="F12" s="6"/>
      <c r="G12" s="202" t="s">
        <v>1379</v>
      </c>
      <c r="H12" s="6"/>
    </row>
    <row r="13" spans="1:8" ht="11.1" customHeight="1">
      <c r="A13" s="662" t="s">
        <v>1325</v>
      </c>
      <c r="B13" s="663"/>
      <c r="C13" s="663"/>
      <c r="D13" s="663"/>
      <c r="E13" s="663"/>
      <c r="F13" s="663"/>
      <c r="G13" s="664"/>
      <c r="H13" s="215" t="s">
        <v>1380</v>
      </c>
    </row>
    <row r="14" spans="1:8" ht="24.75" customHeight="1">
      <c r="A14" s="671" t="s">
        <v>1336</v>
      </c>
      <c r="B14" s="672"/>
      <c r="C14" s="672"/>
      <c r="D14" s="672"/>
      <c r="E14" s="672"/>
      <c r="F14" s="672"/>
      <c r="G14" s="672"/>
      <c r="H14" s="673"/>
    </row>
    <row r="15" spans="1:8" ht="11.1" customHeight="1">
      <c r="A15" s="679" t="s">
        <v>1337</v>
      </c>
      <c r="B15" s="680"/>
      <c r="C15" s="208" t="s">
        <v>1328</v>
      </c>
      <c r="D15" s="199" t="s">
        <v>1330</v>
      </c>
      <c r="E15" s="203" t="s">
        <v>1338</v>
      </c>
      <c r="F15" s="679" t="s">
        <v>1339</v>
      </c>
      <c r="G15" s="680"/>
      <c r="H15" s="6"/>
    </row>
    <row r="16" spans="1:8" ht="11.1" customHeight="1">
      <c r="A16" s="626" t="s">
        <v>1381</v>
      </c>
      <c r="B16" s="627"/>
      <c r="C16" s="202" t="s">
        <v>1341</v>
      </c>
      <c r="D16" s="202" t="s">
        <v>1382</v>
      </c>
      <c r="E16" s="213">
        <v>42.174999999999997</v>
      </c>
      <c r="F16" s="669">
        <v>21.088000000000001</v>
      </c>
      <c r="G16" s="670"/>
      <c r="H16" s="6"/>
    </row>
    <row r="17" spans="1:9" ht="11.1" customHeight="1">
      <c r="A17" s="662" t="s">
        <v>1325</v>
      </c>
      <c r="B17" s="663"/>
      <c r="C17" s="663"/>
      <c r="D17" s="663"/>
      <c r="E17" s="663"/>
      <c r="F17" s="663"/>
      <c r="G17" s="664"/>
      <c r="H17" s="207" t="s">
        <v>1383</v>
      </c>
    </row>
    <row r="18" spans="1:9" ht="24.75" customHeight="1">
      <c r="A18" s="671" t="s">
        <v>1344</v>
      </c>
      <c r="B18" s="672"/>
      <c r="C18" s="672"/>
      <c r="D18" s="672"/>
      <c r="E18" s="672"/>
      <c r="F18" s="672"/>
      <c r="G18" s="672"/>
      <c r="H18" s="673"/>
    </row>
    <row r="19" spans="1:9" ht="11.1" customHeight="1">
      <c r="A19" s="674" t="s">
        <v>1314</v>
      </c>
      <c r="B19" s="675"/>
      <c r="C19" s="676"/>
      <c r="D19" s="208" t="s">
        <v>1328</v>
      </c>
      <c r="E19" s="203" t="s">
        <v>1329</v>
      </c>
      <c r="F19" s="203" t="s">
        <v>1330</v>
      </c>
      <c r="G19" s="677" t="s">
        <v>1318</v>
      </c>
      <c r="H19" s="678"/>
    </row>
    <row r="20" spans="1:9" ht="11.1" customHeight="1">
      <c r="A20" s="391"/>
      <c r="B20" s="392"/>
      <c r="C20" s="393"/>
      <c r="D20" s="6"/>
      <c r="E20" s="6"/>
      <c r="F20" s="6"/>
      <c r="G20" s="202" t="s">
        <v>1384</v>
      </c>
      <c r="H20" s="6"/>
    </row>
    <row r="21" spans="1:9" ht="11.1" customHeight="1">
      <c r="A21" s="662" t="s">
        <v>1325</v>
      </c>
      <c r="B21" s="663"/>
      <c r="C21" s="663"/>
      <c r="D21" s="663"/>
      <c r="E21" s="663"/>
      <c r="F21" s="663"/>
      <c r="G21" s="664"/>
      <c r="H21" s="215" t="s">
        <v>1380</v>
      </c>
    </row>
    <row r="22" spans="1:9" ht="11.1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1.45" customHeight="1">
      <c r="A23" s="665" t="s">
        <v>1347</v>
      </c>
      <c r="B23" s="666"/>
      <c r="C23" s="666"/>
      <c r="D23" s="666"/>
      <c r="E23" s="666"/>
      <c r="F23" s="666"/>
      <c r="G23" s="667"/>
      <c r="H23" s="207" t="s">
        <v>1385</v>
      </c>
    </row>
    <row r="24" spans="1:9" ht="8.25" customHeight="1">
      <c r="A24" s="668" t="s">
        <v>1349</v>
      </c>
      <c r="B24" s="668"/>
      <c r="C24" s="668"/>
      <c r="D24" s="668"/>
      <c r="E24" s="668"/>
      <c r="F24" s="668"/>
      <c r="G24" s="668"/>
      <c r="H24" s="668"/>
      <c r="I24" s="668"/>
    </row>
    <row r="25" spans="1:9" ht="41.1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G13"/>
    <mergeCell ref="A14:H14"/>
    <mergeCell ref="A15:B15"/>
    <mergeCell ref="F15:G15"/>
    <mergeCell ref="A16:B16"/>
    <mergeCell ref="F16:G16"/>
    <mergeCell ref="A17:G17"/>
    <mergeCell ref="A18:H18"/>
    <mergeCell ref="A19:C19"/>
    <mergeCell ref="G19:H19"/>
    <mergeCell ref="A20:C20"/>
    <mergeCell ref="A21:G21"/>
    <mergeCell ref="A22:H22"/>
    <mergeCell ref="A23:G23"/>
    <mergeCell ref="A24:I2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1386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2.2000000000000002</v>
      </c>
      <c r="B4" s="685" t="s">
        <v>1311</v>
      </c>
      <c r="C4" s="686"/>
      <c r="D4" s="686"/>
      <c r="E4" s="686"/>
      <c r="F4" s="687"/>
      <c r="G4" s="688" t="s">
        <v>1387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14.760999999999999</v>
      </c>
      <c r="F7" s="189" t="s">
        <v>1391</v>
      </c>
      <c r="G7" s="194">
        <v>1.0329999999999999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1392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9" t="s">
        <v>1286</v>
      </c>
      <c r="G10" s="190" t="s">
        <v>1274</v>
      </c>
      <c r="H10" s="6"/>
    </row>
    <row r="11" spans="1:8" ht="10.7" customHeight="1">
      <c r="A11" s="391"/>
      <c r="B11" s="392"/>
      <c r="C11" s="393"/>
      <c r="D11" s="6"/>
      <c r="E11" s="6"/>
      <c r="F11" s="6"/>
      <c r="G11" s="190" t="s">
        <v>1393</v>
      </c>
      <c r="H11" s="6"/>
    </row>
    <row r="12" spans="1:8" ht="10.7" customHeight="1">
      <c r="A12" s="391"/>
      <c r="B12" s="392"/>
      <c r="C12" s="393"/>
      <c r="D12" s="6"/>
      <c r="E12" s="6"/>
      <c r="F12" s="6"/>
      <c r="G12" s="190" t="s">
        <v>1393</v>
      </c>
      <c r="H12" s="6"/>
    </row>
    <row r="13" spans="1:8" ht="10.7" customHeight="1">
      <c r="A13" s="619" t="s">
        <v>1281</v>
      </c>
      <c r="B13" s="620"/>
      <c r="C13" s="620"/>
      <c r="D13" s="620"/>
      <c r="E13" s="620"/>
      <c r="F13" s="620"/>
      <c r="G13" s="621"/>
      <c r="H13" s="216" t="s">
        <v>1394</v>
      </c>
    </row>
    <row r="14" spans="1:8" ht="24.75" customHeight="1">
      <c r="A14" s="639" t="s">
        <v>1291</v>
      </c>
      <c r="B14" s="640"/>
      <c r="C14" s="640"/>
      <c r="D14" s="640"/>
      <c r="E14" s="640"/>
      <c r="F14" s="640"/>
      <c r="G14" s="640"/>
      <c r="H14" s="641"/>
    </row>
    <row r="15" spans="1:8" ht="10.7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10.7" customHeight="1">
      <c r="A16" s="626" t="s">
        <v>1381</v>
      </c>
      <c r="B16" s="627"/>
      <c r="C16" s="190" t="s">
        <v>1296</v>
      </c>
      <c r="D16" s="190" t="s">
        <v>1395</v>
      </c>
      <c r="E16" s="192">
        <v>42.174999999999997</v>
      </c>
      <c r="F16" s="628">
        <v>14.760999999999999</v>
      </c>
      <c r="G16" s="629"/>
      <c r="H16" s="6"/>
    </row>
    <row r="17" spans="1:9" ht="10.7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1396</v>
      </c>
    </row>
    <row r="18" spans="1:9" ht="24.75" customHeight="1">
      <c r="A18" s="630" t="s">
        <v>1299</v>
      </c>
      <c r="B18" s="631"/>
      <c r="C18" s="631"/>
      <c r="D18" s="631"/>
      <c r="E18" s="631"/>
      <c r="F18" s="631"/>
      <c r="G18" s="631"/>
      <c r="H18" s="632"/>
    </row>
    <row r="19" spans="1:9" ht="10.7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9" t="s">
        <v>1286</v>
      </c>
      <c r="G19" s="190" t="s">
        <v>1274</v>
      </c>
      <c r="H19" s="6"/>
    </row>
    <row r="20" spans="1:9" ht="10.7" customHeight="1">
      <c r="A20" s="391"/>
      <c r="B20" s="392"/>
      <c r="C20" s="393"/>
      <c r="D20" s="6"/>
      <c r="E20" s="6"/>
      <c r="F20" s="6"/>
      <c r="G20" s="190" t="s">
        <v>1397</v>
      </c>
      <c r="H20" s="6"/>
    </row>
    <row r="21" spans="1:9" ht="10.7" customHeight="1">
      <c r="A21" s="619" t="s">
        <v>1281</v>
      </c>
      <c r="B21" s="620"/>
      <c r="C21" s="620"/>
      <c r="D21" s="620"/>
      <c r="E21" s="620"/>
      <c r="F21" s="620"/>
      <c r="G21" s="621"/>
      <c r="H21" s="216" t="s">
        <v>1394</v>
      </c>
    </row>
    <row r="22" spans="1:9" ht="10.7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1.25" customHeight="1">
      <c r="A23" s="622" t="s">
        <v>1303</v>
      </c>
      <c r="B23" s="623"/>
      <c r="C23" s="623"/>
      <c r="D23" s="623"/>
      <c r="E23" s="623"/>
      <c r="F23" s="623"/>
      <c r="G23" s="624"/>
      <c r="H23" s="195" t="s">
        <v>1398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39.950000000000003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1399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2.2999999999999998</v>
      </c>
      <c r="B4" s="685" t="s">
        <v>1311</v>
      </c>
      <c r="C4" s="686"/>
      <c r="D4" s="686"/>
      <c r="E4" s="686"/>
      <c r="F4" s="687"/>
      <c r="G4" s="688" t="s">
        <v>1312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90" t="s">
        <v>1274</v>
      </c>
      <c r="H6" s="6"/>
    </row>
    <row r="7" spans="1:8" ht="10.7" customHeight="1">
      <c r="A7" s="642" t="s">
        <v>1400</v>
      </c>
      <c r="B7" s="644"/>
      <c r="C7" s="643"/>
      <c r="D7" s="189" t="s">
        <v>1401</v>
      </c>
      <c r="E7" s="192">
        <v>71.400000000000006</v>
      </c>
      <c r="F7" s="189" t="s">
        <v>1276</v>
      </c>
      <c r="G7" s="194">
        <v>3.57</v>
      </c>
      <c r="H7" s="6"/>
    </row>
    <row r="8" spans="1:8" ht="10.7" customHeight="1">
      <c r="A8" s="642" t="s">
        <v>1389</v>
      </c>
      <c r="B8" s="644"/>
      <c r="C8" s="643"/>
      <c r="D8" s="188" t="s">
        <v>1390</v>
      </c>
      <c r="E8" s="192">
        <v>21.129000000000001</v>
      </c>
      <c r="F8" s="189" t="s">
        <v>1276</v>
      </c>
      <c r="G8" s="194">
        <v>1.056</v>
      </c>
      <c r="H8" s="6"/>
    </row>
    <row r="9" spans="1:8" ht="10.7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1402</v>
      </c>
    </row>
    <row r="10" spans="1:8" ht="24.75" customHeight="1">
      <c r="A10" s="645" t="s">
        <v>1283</v>
      </c>
      <c r="B10" s="646"/>
      <c r="C10" s="646"/>
      <c r="D10" s="646"/>
      <c r="E10" s="646"/>
      <c r="F10" s="646"/>
      <c r="G10" s="646"/>
      <c r="H10" s="647"/>
    </row>
    <row r="11" spans="1:8" ht="10.7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9" t="s">
        <v>1286</v>
      </c>
      <c r="G11" s="190" t="s">
        <v>1274</v>
      </c>
      <c r="H11" s="6"/>
    </row>
    <row r="12" spans="1:8" ht="10.7" customHeight="1">
      <c r="A12" s="391"/>
      <c r="B12" s="392"/>
      <c r="C12" s="393"/>
      <c r="D12" s="6"/>
      <c r="E12" s="6"/>
      <c r="F12" s="6"/>
      <c r="G12" s="6"/>
      <c r="H12" s="6"/>
    </row>
    <row r="13" spans="1:8" ht="10.7" customHeight="1">
      <c r="A13" s="619" t="s">
        <v>1281</v>
      </c>
      <c r="B13" s="620"/>
      <c r="C13" s="620"/>
      <c r="D13" s="620"/>
      <c r="E13" s="620"/>
      <c r="F13" s="620"/>
      <c r="G13" s="621"/>
      <c r="H13" s="216" t="s">
        <v>1394</v>
      </c>
    </row>
    <row r="14" spans="1:8" ht="24.75" customHeight="1">
      <c r="A14" s="639" t="s">
        <v>1291</v>
      </c>
      <c r="B14" s="640"/>
      <c r="C14" s="640"/>
      <c r="D14" s="640"/>
      <c r="E14" s="640"/>
      <c r="F14" s="640"/>
      <c r="G14" s="640"/>
      <c r="H14" s="641"/>
    </row>
    <row r="15" spans="1:8" ht="10.7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10.7" customHeight="1">
      <c r="A16" s="626" t="s">
        <v>1295</v>
      </c>
      <c r="B16" s="627"/>
      <c r="C16" s="190" t="s">
        <v>1296</v>
      </c>
      <c r="D16" s="190" t="s">
        <v>1403</v>
      </c>
      <c r="E16" s="192">
        <v>17.606999999999999</v>
      </c>
      <c r="F16" s="628">
        <v>21.129000000000001</v>
      </c>
      <c r="G16" s="629"/>
      <c r="H16" s="6"/>
    </row>
    <row r="17" spans="1:9" ht="10.7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1404</v>
      </c>
    </row>
    <row r="18" spans="1:9" ht="24.75" customHeight="1">
      <c r="A18" s="630" t="s">
        <v>1299</v>
      </c>
      <c r="B18" s="631"/>
      <c r="C18" s="631"/>
      <c r="D18" s="631"/>
      <c r="E18" s="631"/>
      <c r="F18" s="631"/>
      <c r="G18" s="631"/>
      <c r="H18" s="632"/>
    </row>
    <row r="19" spans="1:9" ht="10.7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9" t="s">
        <v>1286</v>
      </c>
      <c r="G19" s="190" t="s">
        <v>1274</v>
      </c>
      <c r="H19" s="6"/>
    </row>
    <row r="20" spans="1:9" ht="10.7" customHeight="1">
      <c r="A20" s="391"/>
      <c r="B20" s="392"/>
      <c r="C20" s="393"/>
      <c r="D20" s="6"/>
      <c r="E20" s="6"/>
      <c r="F20" s="6"/>
      <c r="G20" s="190" t="s">
        <v>1397</v>
      </c>
      <c r="H20" s="6"/>
    </row>
    <row r="21" spans="1:9" ht="10.7" customHeight="1">
      <c r="A21" s="619" t="s">
        <v>1281</v>
      </c>
      <c r="B21" s="620"/>
      <c r="C21" s="620"/>
      <c r="D21" s="620"/>
      <c r="E21" s="620"/>
      <c r="F21" s="620"/>
      <c r="G21" s="621"/>
      <c r="H21" s="216" t="s">
        <v>1394</v>
      </c>
    </row>
    <row r="22" spans="1:9" ht="10.7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1.25" customHeight="1">
      <c r="A23" s="622" t="s">
        <v>1303</v>
      </c>
      <c r="B23" s="623"/>
      <c r="C23" s="623"/>
      <c r="D23" s="623"/>
      <c r="E23" s="623"/>
      <c r="F23" s="623"/>
      <c r="G23" s="624"/>
      <c r="H23" s="195" t="s">
        <v>1405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39.950000000000003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1406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3.1</v>
      </c>
      <c r="B4" s="648" t="s">
        <v>1267</v>
      </c>
      <c r="C4" s="649"/>
      <c r="D4" s="649"/>
      <c r="E4" s="649"/>
      <c r="F4" s="650"/>
      <c r="G4" s="651" t="s">
        <v>1407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8.8040000000000003</v>
      </c>
      <c r="F7" s="189" t="s">
        <v>1276</v>
      </c>
      <c r="G7" s="193">
        <v>440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1408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1409</v>
      </c>
      <c r="B11" s="644"/>
      <c r="C11" s="643"/>
      <c r="D11" s="189" t="s">
        <v>1410</v>
      </c>
      <c r="E11" s="189" t="s">
        <v>1411</v>
      </c>
      <c r="F11" s="197">
        <v>15750</v>
      </c>
      <c r="G11" s="190" t="s">
        <v>1412</v>
      </c>
      <c r="H11" s="6"/>
    </row>
    <row r="12" spans="1:8" ht="10.5" customHeight="1">
      <c r="A12" s="642" t="s">
        <v>1413</v>
      </c>
      <c r="B12" s="644"/>
      <c r="C12" s="643"/>
      <c r="D12" s="189" t="s">
        <v>1414</v>
      </c>
      <c r="E12" s="189" t="s">
        <v>1415</v>
      </c>
      <c r="F12" s="190" t="s">
        <v>1416</v>
      </c>
      <c r="G12" s="190" t="s">
        <v>1417</v>
      </c>
      <c r="H12" s="6"/>
    </row>
    <row r="13" spans="1:8" ht="10.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1418</v>
      </c>
    </row>
    <row r="14" spans="1:8" ht="24.75" customHeight="1">
      <c r="A14" s="639" t="s">
        <v>1291</v>
      </c>
      <c r="B14" s="640"/>
      <c r="C14" s="640"/>
      <c r="D14" s="640"/>
      <c r="E14" s="640"/>
      <c r="F14" s="640"/>
      <c r="G14" s="640"/>
      <c r="H14" s="641"/>
    </row>
    <row r="15" spans="1:8" ht="10.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10.5" customHeight="1">
      <c r="A16" s="626" t="s">
        <v>1295</v>
      </c>
      <c r="B16" s="627"/>
      <c r="C16" s="190" t="s">
        <v>1296</v>
      </c>
      <c r="D16" s="190" t="s">
        <v>1419</v>
      </c>
      <c r="E16" s="192">
        <v>17.606999999999999</v>
      </c>
      <c r="F16" s="628">
        <v>8.8040000000000003</v>
      </c>
      <c r="G16" s="629"/>
      <c r="H16" s="6"/>
    </row>
    <row r="17" spans="1:9" ht="10.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1420</v>
      </c>
    </row>
    <row r="18" spans="1:9" ht="24.75" customHeight="1">
      <c r="A18" s="630" t="s">
        <v>1299</v>
      </c>
      <c r="B18" s="631"/>
      <c r="C18" s="631"/>
      <c r="D18" s="631"/>
      <c r="E18" s="631"/>
      <c r="F18" s="631"/>
      <c r="G18" s="631"/>
      <c r="H18" s="632"/>
    </row>
    <row r="19" spans="1:9" ht="10.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8" t="s">
        <v>1286</v>
      </c>
      <c r="G19" s="190" t="s">
        <v>1274</v>
      </c>
      <c r="H19" s="6"/>
    </row>
    <row r="20" spans="1:9" ht="10.5" customHeight="1">
      <c r="A20" s="642" t="s">
        <v>1421</v>
      </c>
      <c r="B20" s="644"/>
      <c r="C20" s="643"/>
      <c r="D20" s="189" t="s">
        <v>1422</v>
      </c>
      <c r="E20" s="189" t="s">
        <v>1423</v>
      </c>
      <c r="F20" s="190" t="s">
        <v>1424</v>
      </c>
      <c r="G20" s="190" t="s">
        <v>1425</v>
      </c>
      <c r="H20" s="6"/>
    </row>
    <row r="21" spans="1:9" ht="10.5" customHeight="1">
      <c r="A21" s="619" t="s">
        <v>1281</v>
      </c>
      <c r="B21" s="620"/>
      <c r="C21" s="620"/>
      <c r="D21" s="620"/>
      <c r="E21" s="620"/>
      <c r="F21" s="620"/>
      <c r="G21" s="621"/>
      <c r="H21" s="195" t="s">
        <v>1426</v>
      </c>
    </row>
    <row r="22" spans="1:9" ht="10.5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1.25" customHeight="1">
      <c r="A23" s="622" t="s">
        <v>1303</v>
      </c>
      <c r="B23" s="623"/>
      <c r="C23" s="623"/>
      <c r="D23" s="623"/>
      <c r="E23" s="623"/>
      <c r="F23" s="623"/>
      <c r="G23" s="624"/>
      <c r="H23" s="195" t="s">
        <v>1427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39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1428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3.2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22.888999999999999</v>
      </c>
      <c r="F7" s="189" t="s">
        <v>1276</v>
      </c>
      <c r="G7" s="194">
        <v>1.1439999999999999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1429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42" t="s">
        <v>1430</v>
      </c>
      <c r="B11" s="644"/>
      <c r="C11" s="643"/>
      <c r="D11" s="189" t="s">
        <v>1410</v>
      </c>
      <c r="E11" s="192">
        <v>3.05</v>
      </c>
      <c r="F11" s="197">
        <v>13125</v>
      </c>
      <c r="G11" s="194">
        <v>40.030999999999999</v>
      </c>
      <c r="H11" s="6"/>
    </row>
    <row r="12" spans="1:8" ht="10.7" customHeight="1">
      <c r="A12" s="642" t="s">
        <v>1413</v>
      </c>
      <c r="B12" s="644"/>
      <c r="C12" s="643"/>
      <c r="D12" s="189" t="s">
        <v>1414</v>
      </c>
      <c r="E12" s="192">
        <v>862.15</v>
      </c>
      <c r="F12" s="190" t="s">
        <v>1431</v>
      </c>
      <c r="G12" s="194">
        <v>27.158000000000001</v>
      </c>
      <c r="H12" s="6"/>
    </row>
    <row r="13" spans="1:8" ht="10.7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1432</v>
      </c>
    </row>
    <row r="14" spans="1:8" ht="24.75" customHeight="1">
      <c r="A14" s="639" t="s">
        <v>1291</v>
      </c>
      <c r="B14" s="640"/>
      <c r="C14" s="640"/>
      <c r="D14" s="640"/>
      <c r="E14" s="640"/>
      <c r="F14" s="640"/>
      <c r="G14" s="640"/>
      <c r="H14" s="641"/>
    </row>
    <row r="15" spans="1:8" ht="10.7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10.7" customHeight="1">
      <c r="A16" s="626" t="s">
        <v>1295</v>
      </c>
      <c r="B16" s="627"/>
      <c r="C16" s="190" t="s">
        <v>1296</v>
      </c>
      <c r="D16" s="190" t="s">
        <v>1433</v>
      </c>
      <c r="E16" s="192">
        <v>17.606999999999999</v>
      </c>
      <c r="F16" s="628">
        <v>22.888999999999999</v>
      </c>
      <c r="G16" s="629"/>
      <c r="H16" s="6"/>
    </row>
    <row r="17" spans="1:9" ht="10.7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1434</v>
      </c>
    </row>
    <row r="18" spans="1:9" ht="24.75" customHeight="1">
      <c r="A18" s="630" t="s">
        <v>1299</v>
      </c>
      <c r="B18" s="631"/>
      <c r="C18" s="631"/>
      <c r="D18" s="631"/>
      <c r="E18" s="631"/>
      <c r="F18" s="631"/>
      <c r="G18" s="631"/>
      <c r="H18" s="632"/>
    </row>
    <row r="19" spans="1:9" ht="10.7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8" t="s">
        <v>1286</v>
      </c>
      <c r="G19" s="190" t="s">
        <v>1274</v>
      </c>
      <c r="H19" s="6"/>
    </row>
    <row r="20" spans="1:9" ht="10.7" customHeight="1">
      <c r="A20" s="642" t="s">
        <v>1421</v>
      </c>
      <c r="B20" s="644"/>
      <c r="C20" s="643"/>
      <c r="D20" s="189" t="s">
        <v>1422</v>
      </c>
      <c r="E20" s="189" t="s">
        <v>1423</v>
      </c>
      <c r="F20" s="190" t="s">
        <v>1435</v>
      </c>
      <c r="G20" s="190" t="s">
        <v>1436</v>
      </c>
      <c r="H20" s="6"/>
    </row>
    <row r="21" spans="1:9" ht="10.7" customHeight="1">
      <c r="A21" s="619" t="s">
        <v>1281</v>
      </c>
      <c r="B21" s="620"/>
      <c r="C21" s="620"/>
      <c r="D21" s="620"/>
      <c r="E21" s="620"/>
      <c r="F21" s="620"/>
      <c r="G21" s="621"/>
      <c r="H21" s="195" t="s">
        <v>1437</v>
      </c>
    </row>
    <row r="22" spans="1:9" ht="10.7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1.25" customHeight="1">
      <c r="A23" s="622" t="s">
        <v>1303</v>
      </c>
      <c r="B23" s="623"/>
      <c r="C23" s="623"/>
      <c r="D23" s="623"/>
      <c r="E23" s="623"/>
      <c r="F23" s="623"/>
      <c r="G23" s="624"/>
      <c r="H23" s="195" t="s">
        <v>1438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39.950000000000003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1439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3.3</v>
      </c>
      <c r="B4" s="648" t="s">
        <v>1267</v>
      </c>
      <c r="C4" s="649"/>
      <c r="D4" s="649"/>
      <c r="E4" s="649"/>
      <c r="F4" s="650"/>
      <c r="G4" s="651" t="s">
        <v>1440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22.888999999999999</v>
      </c>
      <c r="F7" s="189" t="s">
        <v>1276</v>
      </c>
      <c r="G7" s="194">
        <v>1.1439999999999999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1429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1441</v>
      </c>
      <c r="B11" s="644"/>
      <c r="C11" s="643"/>
      <c r="D11" s="189" t="s">
        <v>1410</v>
      </c>
      <c r="E11" s="192">
        <v>1.9</v>
      </c>
      <c r="F11" s="197">
        <v>13125</v>
      </c>
      <c r="G11" s="194">
        <v>24.937999999999999</v>
      </c>
      <c r="H11" s="6"/>
    </row>
    <row r="12" spans="1:8" ht="10.5" customHeight="1">
      <c r="A12" s="642" t="s">
        <v>1413</v>
      </c>
      <c r="B12" s="644"/>
      <c r="C12" s="643"/>
      <c r="D12" s="189" t="s">
        <v>1414</v>
      </c>
      <c r="E12" s="192">
        <v>862.15</v>
      </c>
      <c r="F12" s="190" t="s">
        <v>1431</v>
      </c>
      <c r="G12" s="194">
        <v>27.158000000000001</v>
      </c>
      <c r="H12" s="6"/>
    </row>
    <row r="13" spans="1:8" ht="10.5" customHeight="1">
      <c r="A13" s="391"/>
      <c r="B13" s="392"/>
      <c r="C13" s="393"/>
      <c r="D13" s="6"/>
      <c r="E13" s="6"/>
      <c r="F13" s="6"/>
      <c r="G13" s="6"/>
      <c r="H13" s="6"/>
    </row>
    <row r="14" spans="1:8" ht="10.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1442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5" customHeight="1">
      <c r="A17" s="626" t="s">
        <v>1295</v>
      </c>
      <c r="B17" s="627"/>
      <c r="C17" s="190" t="s">
        <v>1296</v>
      </c>
      <c r="D17" s="190" t="s">
        <v>1433</v>
      </c>
      <c r="E17" s="192">
        <v>17.606999999999999</v>
      </c>
      <c r="F17" s="628">
        <v>22.888999999999999</v>
      </c>
      <c r="G17" s="629"/>
      <c r="H17" s="6"/>
    </row>
    <row r="18" spans="1:9" ht="10.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1434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10.5" customHeight="1">
      <c r="A21" s="642" t="s">
        <v>1421</v>
      </c>
      <c r="B21" s="644"/>
      <c r="C21" s="643"/>
      <c r="D21" s="189" t="s">
        <v>1422</v>
      </c>
      <c r="E21" s="189" t="s">
        <v>1423</v>
      </c>
      <c r="F21" s="190" t="s">
        <v>1443</v>
      </c>
      <c r="G21" s="190" t="s">
        <v>1444</v>
      </c>
      <c r="H21" s="6"/>
    </row>
    <row r="22" spans="1:9" ht="10.5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1445</v>
      </c>
    </row>
    <row r="23" spans="1:9" ht="10.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622" t="s">
        <v>1303</v>
      </c>
      <c r="B24" s="623"/>
      <c r="C24" s="623"/>
      <c r="D24" s="623"/>
      <c r="E24" s="623"/>
      <c r="F24" s="623"/>
      <c r="G24" s="624"/>
      <c r="H24" s="195" t="s">
        <v>1446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A3" sqref="A3:F43"/>
    </sheetView>
  </sheetViews>
  <sheetFormatPr baseColWidth="10" defaultColWidth="8.83203125" defaultRowHeight="12.75"/>
  <cols>
    <col min="1" max="1" width="6.83203125" customWidth="1"/>
    <col min="2" max="2" width="38" customWidth="1"/>
    <col min="3" max="3" width="10.83203125" customWidth="1"/>
    <col min="4" max="4" width="10.33203125" customWidth="1"/>
    <col min="5" max="5" width="16.83203125" customWidth="1"/>
    <col min="6" max="6" width="26" customWidth="1"/>
    <col min="7" max="7" width="7.33203125" customWidth="1"/>
  </cols>
  <sheetData>
    <row r="1" spans="1:7" ht="27" customHeight="1">
      <c r="A1" s="387" t="s">
        <v>0</v>
      </c>
      <c r="B1" s="387"/>
      <c r="C1" s="387"/>
      <c r="D1" s="387"/>
      <c r="E1" s="387"/>
      <c r="F1" s="387"/>
      <c r="G1" s="387"/>
    </row>
    <row r="2" spans="1:7" ht="68.099999999999994" customHeight="1"/>
    <row r="3" spans="1:7" ht="9" customHeight="1">
      <c r="A3" s="12">
        <v>10.199999999999999</v>
      </c>
      <c r="B3" s="7" t="s">
        <v>109</v>
      </c>
      <c r="C3" s="2" t="s">
        <v>4</v>
      </c>
      <c r="D3" s="2" t="s">
        <v>110</v>
      </c>
      <c r="E3" s="2" t="s">
        <v>111</v>
      </c>
      <c r="F3" s="7" t="s">
        <v>112</v>
      </c>
    </row>
    <row r="4" spans="1:7" ht="9" customHeight="1">
      <c r="A4" s="12">
        <v>10.3</v>
      </c>
      <c r="B4" s="7" t="s">
        <v>113</v>
      </c>
      <c r="C4" s="2" t="s">
        <v>4</v>
      </c>
      <c r="D4" s="2" t="s">
        <v>114</v>
      </c>
      <c r="E4" s="2" t="s">
        <v>115</v>
      </c>
      <c r="F4" s="7" t="s">
        <v>116</v>
      </c>
    </row>
    <row r="5" spans="1:7" ht="9" customHeight="1">
      <c r="A5" s="12">
        <v>10.4</v>
      </c>
      <c r="B5" s="7" t="s">
        <v>117</v>
      </c>
      <c r="C5" s="2" t="s">
        <v>4</v>
      </c>
      <c r="D5" s="2" t="s">
        <v>118</v>
      </c>
      <c r="E5" s="2" t="s">
        <v>119</v>
      </c>
      <c r="F5" s="7" t="s">
        <v>120</v>
      </c>
    </row>
    <row r="6" spans="1:7" ht="9" customHeight="1">
      <c r="A6" s="12">
        <v>10.5</v>
      </c>
      <c r="B6" s="7" t="s">
        <v>121</v>
      </c>
      <c r="C6" s="2" t="s">
        <v>4</v>
      </c>
      <c r="D6" s="2" t="s">
        <v>122</v>
      </c>
      <c r="E6" s="2" t="s">
        <v>123</v>
      </c>
      <c r="F6" s="7" t="s">
        <v>124</v>
      </c>
    </row>
    <row r="7" spans="1:7" ht="18" customHeight="1">
      <c r="A7" s="12">
        <v>10.6</v>
      </c>
      <c r="B7" s="9" t="s">
        <v>125</v>
      </c>
      <c r="C7" s="2" t="s">
        <v>4</v>
      </c>
      <c r="D7" s="2" t="s">
        <v>126</v>
      </c>
      <c r="E7" s="2" t="s">
        <v>127</v>
      </c>
      <c r="F7" s="7" t="s">
        <v>128</v>
      </c>
    </row>
    <row r="8" spans="1:7" ht="18" customHeight="1">
      <c r="A8" s="12">
        <v>10.7</v>
      </c>
      <c r="B8" s="9" t="s">
        <v>129</v>
      </c>
      <c r="C8" s="2" t="s">
        <v>4</v>
      </c>
      <c r="D8" s="16">
        <v>3</v>
      </c>
      <c r="E8" s="2" t="s">
        <v>130</v>
      </c>
      <c r="F8" s="7" t="s">
        <v>131</v>
      </c>
    </row>
    <row r="9" spans="1:7" ht="9" customHeight="1">
      <c r="A9" s="12">
        <v>10.8</v>
      </c>
      <c r="B9" s="7" t="s">
        <v>132</v>
      </c>
      <c r="C9" s="2" t="s">
        <v>50</v>
      </c>
      <c r="D9" s="2" t="s">
        <v>133</v>
      </c>
      <c r="E9" s="2" t="s">
        <v>134</v>
      </c>
      <c r="F9" s="7" t="s">
        <v>135</v>
      </c>
    </row>
    <row r="10" spans="1:7" ht="9" customHeight="1">
      <c r="A10" s="12">
        <v>10.9</v>
      </c>
      <c r="B10" s="7" t="s">
        <v>136</v>
      </c>
      <c r="C10" s="2" t="s">
        <v>137</v>
      </c>
      <c r="D10" s="2" t="s">
        <v>138</v>
      </c>
      <c r="E10" s="2" t="s">
        <v>139</v>
      </c>
      <c r="F10" s="7" t="s">
        <v>140</v>
      </c>
    </row>
    <row r="11" spans="1:7" ht="18" customHeight="1">
      <c r="A11" s="13">
        <v>10.1</v>
      </c>
      <c r="B11" s="7" t="s">
        <v>141</v>
      </c>
      <c r="C11" s="2" t="s">
        <v>4</v>
      </c>
      <c r="D11" s="2" t="s">
        <v>142</v>
      </c>
      <c r="E11" s="2" t="s">
        <v>143</v>
      </c>
      <c r="F11" s="7" t="s">
        <v>144</v>
      </c>
    </row>
    <row r="12" spans="1:7" ht="18" customHeight="1">
      <c r="A12" s="13">
        <v>10.11</v>
      </c>
      <c r="B12" s="9" t="s">
        <v>145</v>
      </c>
      <c r="C12" s="2" t="s">
        <v>4</v>
      </c>
      <c r="D12" s="2" t="s">
        <v>146</v>
      </c>
      <c r="E12" s="2" t="s">
        <v>147</v>
      </c>
      <c r="F12" s="7" t="s">
        <v>148</v>
      </c>
    </row>
    <row r="13" spans="1:7" ht="9" customHeight="1">
      <c r="A13" s="13">
        <v>10.119999999999999</v>
      </c>
      <c r="B13" s="7" t="s">
        <v>149</v>
      </c>
      <c r="C13" s="2" t="s">
        <v>4</v>
      </c>
      <c r="D13" s="2" t="s">
        <v>150</v>
      </c>
      <c r="E13" s="2" t="s">
        <v>151</v>
      </c>
      <c r="F13" s="7" t="s">
        <v>152</v>
      </c>
    </row>
    <row r="14" spans="1:7" ht="18" customHeight="1">
      <c r="A14" s="13">
        <v>10.130000000000001</v>
      </c>
      <c r="B14" s="7" t="s">
        <v>153</v>
      </c>
      <c r="C14" s="2" t="s">
        <v>4</v>
      </c>
      <c r="D14" s="2" t="s">
        <v>154</v>
      </c>
      <c r="E14" s="2" t="s">
        <v>155</v>
      </c>
      <c r="F14" s="7" t="s">
        <v>156</v>
      </c>
    </row>
    <row r="15" spans="1:7" ht="18" customHeight="1">
      <c r="A15" s="13">
        <v>10.14</v>
      </c>
      <c r="B15" s="7" t="s">
        <v>157</v>
      </c>
      <c r="C15" s="2" t="s">
        <v>4</v>
      </c>
      <c r="D15" s="2" t="s">
        <v>158</v>
      </c>
      <c r="E15" s="2" t="s">
        <v>147</v>
      </c>
      <c r="F15" s="7" t="s">
        <v>159</v>
      </c>
    </row>
    <row r="16" spans="1:7" ht="18" customHeight="1">
      <c r="A16" s="13">
        <v>10.15</v>
      </c>
      <c r="B16" s="9" t="s">
        <v>160</v>
      </c>
      <c r="C16" s="2" t="s">
        <v>6</v>
      </c>
      <c r="D16" s="2" t="s">
        <v>161</v>
      </c>
      <c r="E16" s="19">
        <v>328.80500000000001</v>
      </c>
      <c r="F16" s="7" t="s">
        <v>162</v>
      </c>
    </row>
    <row r="17" spans="1:6" ht="27.6" customHeight="1">
      <c r="A17" s="14">
        <v>10.18</v>
      </c>
      <c r="B17" s="7" t="s">
        <v>163</v>
      </c>
      <c r="C17" s="10" t="s">
        <v>5</v>
      </c>
      <c r="D17" s="10" t="s">
        <v>164</v>
      </c>
      <c r="E17" s="10" t="s">
        <v>165</v>
      </c>
      <c r="F17" s="15" t="s">
        <v>166</v>
      </c>
    </row>
    <row r="18" spans="1:6" ht="9" customHeight="1">
      <c r="A18" s="13">
        <v>10.19</v>
      </c>
      <c r="B18" s="7" t="s">
        <v>167</v>
      </c>
      <c r="C18" s="2" t="s">
        <v>7</v>
      </c>
      <c r="D18" s="16">
        <v>22</v>
      </c>
      <c r="E18" s="2" t="s">
        <v>168</v>
      </c>
      <c r="F18" s="7" t="s">
        <v>169</v>
      </c>
    </row>
    <row r="19" spans="1:6" ht="9" customHeight="1">
      <c r="A19" s="13">
        <v>10.199999999999999</v>
      </c>
      <c r="B19" s="7" t="s">
        <v>170</v>
      </c>
      <c r="C19" s="2" t="s">
        <v>7</v>
      </c>
      <c r="D19" s="16">
        <v>4</v>
      </c>
      <c r="E19" s="2" t="s">
        <v>171</v>
      </c>
      <c r="F19" s="7" t="s">
        <v>172</v>
      </c>
    </row>
    <row r="20" spans="1:6" ht="9" customHeight="1">
      <c r="A20" s="388" t="s">
        <v>3</v>
      </c>
      <c r="B20" s="389"/>
      <c r="C20" s="389"/>
      <c r="D20" s="389"/>
      <c r="E20" s="390"/>
      <c r="F20" s="5" t="s">
        <v>173</v>
      </c>
    </row>
    <row r="21" spans="1:6" ht="9" customHeight="1">
      <c r="A21" s="4">
        <v>11</v>
      </c>
      <c r="B21" s="5" t="s">
        <v>174</v>
      </c>
      <c r="C21" s="6"/>
      <c r="D21" s="6"/>
      <c r="E21" s="6"/>
      <c r="F21" s="6"/>
    </row>
    <row r="22" spans="1:6" ht="27" customHeight="1">
      <c r="A22" s="17">
        <v>11.1</v>
      </c>
      <c r="B22" s="9" t="s">
        <v>175</v>
      </c>
      <c r="C22" s="10" t="s">
        <v>7</v>
      </c>
      <c r="D22" s="10" t="s">
        <v>9</v>
      </c>
      <c r="E22" s="10" t="s">
        <v>176</v>
      </c>
      <c r="F22" s="15" t="s">
        <v>177</v>
      </c>
    </row>
    <row r="23" spans="1:6" ht="27" customHeight="1">
      <c r="A23" s="17">
        <v>11.2</v>
      </c>
      <c r="B23" s="9" t="s">
        <v>178</v>
      </c>
      <c r="C23" s="10" t="s">
        <v>7</v>
      </c>
      <c r="D23" s="10" t="s">
        <v>9</v>
      </c>
      <c r="E23" s="10" t="s">
        <v>179</v>
      </c>
      <c r="F23" s="15" t="s">
        <v>180</v>
      </c>
    </row>
    <row r="24" spans="1:6" ht="18" customHeight="1">
      <c r="A24" s="12">
        <v>11.3</v>
      </c>
      <c r="B24" s="9" t="s">
        <v>181</v>
      </c>
      <c r="C24" s="2" t="s">
        <v>7</v>
      </c>
      <c r="D24" s="2" t="s">
        <v>182</v>
      </c>
      <c r="E24" s="2" t="s">
        <v>183</v>
      </c>
      <c r="F24" s="7" t="s">
        <v>184</v>
      </c>
    </row>
    <row r="25" spans="1:6" ht="9" customHeight="1">
      <c r="A25" s="12">
        <v>11.4</v>
      </c>
      <c r="B25" s="7" t="s">
        <v>185</v>
      </c>
      <c r="C25" s="2" t="s">
        <v>7</v>
      </c>
      <c r="D25" s="2" t="s">
        <v>186</v>
      </c>
      <c r="E25" s="2" t="s">
        <v>187</v>
      </c>
      <c r="F25" s="7" t="s">
        <v>188</v>
      </c>
    </row>
    <row r="26" spans="1:6" ht="18" customHeight="1">
      <c r="A26" s="12">
        <v>11.5</v>
      </c>
      <c r="B26" s="7" t="s">
        <v>189</v>
      </c>
      <c r="C26" s="2" t="s">
        <v>7</v>
      </c>
      <c r="D26" s="2" t="s">
        <v>190</v>
      </c>
      <c r="E26" s="2" t="s">
        <v>191</v>
      </c>
      <c r="F26" s="7" t="s">
        <v>192</v>
      </c>
    </row>
    <row r="27" spans="1:6" ht="18" customHeight="1">
      <c r="A27" s="12">
        <v>11.6</v>
      </c>
      <c r="B27" s="7" t="s">
        <v>193</v>
      </c>
      <c r="C27" s="2" t="s">
        <v>7</v>
      </c>
      <c r="D27" s="2" t="s">
        <v>9</v>
      </c>
      <c r="E27" s="2" t="s">
        <v>194</v>
      </c>
      <c r="F27" s="7" t="s">
        <v>195</v>
      </c>
    </row>
    <row r="28" spans="1:6" ht="9" customHeight="1">
      <c r="A28" s="12">
        <v>11.7</v>
      </c>
      <c r="B28" s="7" t="s">
        <v>196</v>
      </c>
      <c r="C28" s="2" t="s">
        <v>7</v>
      </c>
      <c r="D28" s="2" t="s">
        <v>182</v>
      </c>
      <c r="E28" s="2" t="s">
        <v>197</v>
      </c>
      <c r="F28" s="7" t="s">
        <v>198</v>
      </c>
    </row>
    <row r="29" spans="1:6" ht="27" customHeight="1">
      <c r="A29" s="17">
        <v>11.8</v>
      </c>
      <c r="B29" s="9" t="s">
        <v>199</v>
      </c>
      <c r="C29" s="10" t="s">
        <v>7</v>
      </c>
      <c r="D29" s="10" t="s">
        <v>9</v>
      </c>
      <c r="E29" s="10" t="s">
        <v>200</v>
      </c>
      <c r="F29" s="15" t="s">
        <v>201</v>
      </c>
    </row>
    <row r="30" spans="1:6" ht="9" customHeight="1">
      <c r="A30" s="12">
        <v>11.9</v>
      </c>
      <c r="B30" s="7" t="s">
        <v>202</v>
      </c>
      <c r="C30" s="2" t="s">
        <v>7</v>
      </c>
      <c r="D30" s="2" t="s">
        <v>14</v>
      </c>
      <c r="E30" s="2" t="s">
        <v>203</v>
      </c>
      <c r="F30" s="7" t="s">
        <v>204</v>
      </c>
    </row>
    <row r="31" spans="1:6" ht="9" customHeight="1">
      <c r="A31" s="388" t="s">
        <v>3</v>
      </c>
      <c r="B31" s="389"/>
      <c r="C31" s="389"/>
      <c r="D31" s="389"/>
      <c r="E31" s="390"/>
      <c r="F31" s="5" t="s">
        <v>205</v>
      </c>
    </row>
    <row r="32" spans="1:6" ht="9" customHeight="1">
      <c r="A32" s="4">
        <v>12</v>
      </c>
      <c r="B32" s="5" t="s">
        <v>206</v>
      </c>
      <c r="C32" s="6"/>
      <c r="D32" s="6"/>
      <c r="E32" s="6"/>
      <c r="F32" s="6"/>
    </row>
    <row r="33" spans="1:6" ht="9" customHeight="1">
      <c r="A33" s="12">
        <v>12.1</v>
      </c>
      <c r="B33" s="7" t="s">
        <v>207</v>
      </c>
      <c r="C33" s="2" t="s">
        <v>6</v>
      </c>
      <c r="D33" s="2" t="s">
        <v>208</v>
      </c>
      <c r="E33" s="2" t="s">
        <v>209</v>
      </c>
      <c r="F33" s="7" t="s">
        <v>210</v>
      </c>
    </row>
    <row r="34" spans="1:6" ht="9" customHeight="1">
      <c r="A34" s="12">
        <v>12.2</v>
      </c>
      <c r="B34" s="7" t="s">
        <v>211</v>
      </c>
      <c r="C34" s="2" t="s">
        <v>6</v>
      </c>
      <c r="D34" s="16">
        <v>100</v>
      </c>
      <c r="E34" s="2" t="s">
        <v>212</v>
      </c>
      <c r="F34" s="7" t="s">
        <v>213</v>
      </c>
    </row>
    <row r="35" spans="1:6" ht="9" customHeight="1">
      <c r="A35" s="12">
        <v>12.3</v>
      </c>
      <c r="B35" s="7" t="s">
        <v>214</v>
      </c>
      <c r="C35" s="2" t="s">
        <v>6</v>
      </c>
      <c r="D35" s="16">
        <v>231</v>
      </c>
      <c r="E35" s="2" t="s">
        <v>215</v>
      </c>
      <c r="F35" s="7" t="s">
        <v>216</v>
      </c>
    </row>
    <row r="36" spans="1:6" ht="9" customHeight="1">
      <c r="A36" s="12">
        <v>12.4</v>
      </c>
      <c r="B36" s="7" t="s">
        <v>217</v>
      </c>
      <c r="C36" s="2" t="s">
        <v>6</v>
      </c>
      <c r="D36" s="16">
        <v>115</v>
      </c>
      <c r="E36" s="2" t="s">
        <v>218</v>
      </c>
      <c r="F36" s="7" t="s">
        <v>219</v>
      </c>
    </row>
    <row r="37" spans="1:6" ht="9" customHeight="1">
      <c r="A37" s="388" t="s">
        <v>3</v>
      </c>
      <c r="B37" s="389"/>
      <c r="C37" s="389"/>
      <c r="D37" s="389"/>
      <c r="E37" s="390"/>
      <c r="F37" s="5" t="s">
        <v>220</v>
      </c>
    </row>
    <row r="38" spans="1:6" ht="9" customHeight="1">
      <c r="A38" s="4">
        <v>13</v>
      </c>
      <c r="B38" s="5" t="s">
        <v>221</v>
      </c>
      <c r="C38" s="6"/>
      <c r="D38" s="6"/>
      <c r="E38" s="6"/>
      <c r="F38" s="6"/>
    </row>
    <row r="39" spans="1:6" ht="27" customHeight="1">
      <c r="A39" s="17">
        <v>13.1</v>
      </c>
      <c r="B39" s="9" t="s">
        <v>222</v>
      </c>
      <c r="C39" s="10" t="s">
        <v>50</v>
      </c>
      <c r="D39" s="10" t="s">
        <v>223</v>
      </c>
      <c r="E39" s="10" t="s">
        <v>224</v>
      </c>
      <c r="F39" s="15" t="s">
        <v>225</v>
      </c>
    </row>
    <row r="40" spans="1:6" ht="54" customHeight="1">
      <c r="A40" s="17">
        <v>13.2</v>
      </c>
      <c r="B40" s="7" t="s">
        <v>226</v>
      </c>
      <c r="C40" s="10" t="s">
        <v>7</v>
      </c>
      <c r="D40" s="10" t="s">
        <v>9</v>
      </c>
      <c r="E40" s="10" t="s">
        <v>227</v>
      </c>
      <c r="F40" s="15" t="s">
        <v>228</v>
      </c>
    </row>
    <row r="41" spans="1:6" ht="23.25" customHeight="1">
      <c r="A41" s="17">
        <v>13.3</v>
      </c>
      <c r="B41" s="15" t="s">
        <v>229</v>
      </c>
      <c r="C41" s="10" t="s">
        <v>5</v>
      </c>
      <c r="D41" s="10" t="s">
        <v>230</v>
      </c>
      <c r="E41" s="10" t="s">
        <v>231</v>
      </c>
      <c r="F41" s="15" t="s">
        <v>232</v>
      </c>
    </row>
    <row r="42" spans="1:6" ht="23.25" customHeight="1">
      <c r="A42" s="17">
        <v>13.4</v>
      </c>
      <c r="B42" s="7" t="s">
        <v>233</v>
      </c>
      <c r="C42" s="10" t="s">
        <v>7</v>
      </c>
      <c r="D42" s="10" t="s">
        <v>9</v>
      </c>
      <c r="E42" s="10" t="s">
        <v>234</v>
      </c>
      <c r="F42" s="15" t="s">
        <v>235</v>
      </c>
    </row>
    <row r="43" spans="1:6" ht="20.85" customHeight="1">
      <c r="A43" s="12">
        <v>13.5</v>
      </c>
      <c r="B43" s="7" t="s">
        <v>236</v>
      </c>
      <c r="C43" s="2" t="s">
        <v>7</v>
      </c>
      <c r="D43" s="2" t="s">
        <v>9</v>
      </c>
      <c r="E43" s="2" t="s">
        <v>237</v>
      </c>
      <c r="F43" s="7" t="s">
        <v>238</v>
      </c>
    </row>
  </sheetData>
  <mergeCells count="4">
    <mergeCell ref="A1:G1"/>
    <mergeCell ref="A20:E20"/>
    <mergeCell ref="A31:E31"/>
    <mergeCell ref="A37:E37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2.83203125" customWidth="1"/>
    <col min="9" max="9" width="6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20.85" customHeight="1">
      <c r="A3" s="217" t="s">
        <v>1264</v>
      </c>
      <c r="B3" s="648" t="s">
        <v>1447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3.4</v>
      </c>
      <c r="B4" s="648" t="s">
        <v>1267</v>
      </c>
      <c r="C4" s="649"/>
      <c r="D4" s="649"/>
      <c r="E4" s="649"/>
      <c r="F4" s="650"/>
      <c r="G4" s="651" t="s">
        <v>1407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185.87200000000001</v>
      </c>
      <c r="F7" s="189" t="s">
        <v>1276</v>
      </c>
      <c r="G7" s="194">
        <v>9.2940000000000005</v>
      </c>
      <c r="H7" s="6"/>
    </row>
    <row r="8" spans="1:8" ht="10.5" customHeight="1">
      <c r="A8" s="708" t="s">
        <v>1448</v>
      </c>
      <c r="B8" s="709"/>
      <c r="C8" s="710"/>
      <c r="D8" s="189" t="s">
        <v>1401</v>
      </c>
      <c r="E8" s="192">
        <v>71.400000000000006</v>
      </c>
      <c r="F8" s="189" t="s">
        <v>1391</v>
      </c>
      <c r="G8" s="194">
        <v>4.8550000000000004</v>
      </c>
      <c r="H8" s="6"/>
    </row>
    <row r="9" spans="1:8" ht="10.5" customHeight="1">
      <c r="A9" s="642" t="s">
        <v>1449</v>
      </c>
      <c r="B9" s="644"/>
      <c r="C9" s="643"/>
      <c r="D9" s="189" t="s">
        <v>1401</v>
      </c>
      <c r="E9" s="192">
        <v>55</v>
      </c>
      <c r="F9" s="189" t="s">
        <v>1276</v>
      </c>
      <c r="G9" s="194">
        <v>2.8050000000000002</v>
      </c>
      <c r="H9" s="6"/>
    </row>
    <row r="10" spans="1:8" ht="10.5" customHeight="1">
      <c r="A10" s="619" t="s">
        <v>1281</v>
      </c>
      <c r="B10" s="620"/>
      <c r="C10" s="620"/>
      <c r="D10" s="620"/>
      <c r="E10" s="620"/>
      <c r="F10" s="620"/>
      <c r="G10" s="621"/>
      <c r="H10" s="195" t="s">
        <v>1450</v>
      </c>
    </row>
    <row r="11" spans="1:8" ht="24.75" customHeight="1">
      <c r="A11" s="645" t="s">
        <v>1283</v>
      </c>
      <c r="B11" s="646"/>
      <c r="C11" s="646"/>
      <c r="D11" s="646"/>
      <c r="E11" s="646"/>
      <c r="F11" s="646"/>
      <c r="G11" s="646"/>
      <c r="H11" s="647"/>
    </row>
    <row r="12" spans="1:8" ht="10.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90" t="s">
        <v>1274</v>
      </c>
      <c r="H12" s="6"/>
    </row>
    <row r="13" spans="1:8" ht="10.5" customHeight="1">
      <c r="A13" s="642" t="s">
        <v>1451</v>
      </c>
      <c r="B13" s="644"/>
      <c r="C13" s="643"/>
      <c r="D13" s="189" t="s">
        <v>1414</v>
      </c>
      <c r="E13" s="192">
        <v>957.88</v>
      </c>
      <c r="F13" s="190" t="s">
        <v>1452</v>
      </c>
      <c r="G13" s="194">
        <v>325.67899999999997</v>
      </c>
      <c r="H13" s="6"/>
    </row>
    <row r="14" spans="1:8" ht="10.5" customHeight="1">
      <c r="A14" s="642" t="s">
        <v>1453</v>
      </c>
      <c r="B14" s="644"/>
      <c r="C14" s="643"/>
      <c r="D14" s="189" t="s">
        <v>1454</v>
      </c>
      <c r="E14" s="192">
        <v>42</v>
      </c>
      <c r="F14" s="190" t="s">
        <v>1455</v>
      </c>
      <c r="G14" s="194">
        <v>33.6</v>
      </c>
      <c r="H14" s="6"/>
    </row>
    <row r="15" spans="1:8" ht="10.5" customHeight="1">
      <c r="A15" s="642" t="s">
        <v>1456</v>
      </c>
      <c r="B15" s="644"/>
      <c r="C15" s="643"/>
      <c r="D15" s="189" t="s">
        <v>1457</v>
      </c>
      <c r="E15" s="192">
        <v>5.8</v>
      </c>
      <c r="F15" s="197">
        <v>29400</v>
      </c>
      <c r="G15" s="194">
        <v>170.52</v>
      </c>
      <c r="H15" s="6"/>
    </row>
    <row r="16" spans="1:8" ht="10.5" customHeight="1">
      <c r="A16" s="642" t="s">
        <v>1458</v>
      </c>
      <c r="B16" s="644"/>
      <c r="C16" s="643"/>
      <c r="D16" s="189" t="s">
        <v>1459</v>
      </c>
      <c r="E16" s="192">
        <v>38.125</v>
      </c>
      <c r="F16" s="197">
        <v>2415</v>
      </c>
      <c r="G16" s="194">
        <v>92.072000000000003</v>
      </c>
      <c r="H16" s="6"/>
    </row>
    <row r="17" spans="1:9" ht="10.5" customHeight="1">
      <c r="A17" s="708" t="s">
        <v>1460</v>
      </c>
      <c r="B17" s="709"/>
      <c r="C17" s="710"/>
      <c r="D17" s="189" t="s">
        <v>1414</v>
      </c>
      <c r="E17" s="192">
        <v>862.15</v>
      </c>
      <c r="F17" s="190" t="s">
        <v>1461</v>
      </c>
      <c r="G17" s="194">
        <v>68.8</v>
      </c>
      <c r="H17" s="6"/>
    </row>
    <row r="18" spans="1:9" ht="10.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1462</v>
      </c>
    </row>
    <row r="19" spans="1:9" ht="24.75" customHeight="1">
      <c r="A19" s="639" t="s">
        <v>1291</v>
      </c>
      <c r="B19" s="640"/>
      <c r="C19" s="640"/>
      <c r="D19" s="640"/>
      <c r="E19" s="640"/>
      <c r="F19" s="640"/>
      <c r="G19" s="640"/>
      <c r="H19" s="641"/>
    </row>
    <row r="20" spans="1:9" ht="10.5" customHeight="1">
      <c r="A20" s="642" t="s">
        <v>1292</v>
      </c>
      <c r="B20" s="643"/>
      <c r="C20" s="196" t="s">
        <v>1284</v>
      </c>
      <c r="D20" s="185" t="s">
        <v>1286</v>
      </c>
      <c r="E20" s="189" t="s">
        <v>1293</v>
      </c>
      <c r="F20" s="642" t="s">
        <v>1294</v>
      </c>
      <c r="G20" s="643"/>
      <c r="H20" s="6"/>
    </row>
    <row r="21" spans="1:9" ht="10.5" customHeight="1">
      <c r="A21" s="626" t="s">
        <v>1463</v>
      </c>
      <c r="B21" s="627"/>
      <c r="C21" s="190" t="s">
        <v>1296</v>
      </c>
      <c r="D21" s="190" t="s">
        <v>1464</v>
      </c>
      <c r="E21" s="192">
        <v>84.486999999999995</v>
      </c>
      <c r="F21" s="628">
        <v>185.87200000000001</v>
      </c>
      <c r="G21" s="629"/>
      <c r="H21" s="6"/>
    </row>
    <row r="22" spans="1:9" ht="10.5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1465</v>
      </c>
    </row>
    <row r="23" spans="1:9" ht="24.75" customHeight="1">
      <c r="A23" s="630" t="s">
        <v>1299</v>
      </c>
      <c r="B23" s="631"/>
      <c r="C23" s="631"/>
      <c r="D23" s="631"/>
      <c r="E23" s="631"/>
      <c r="F23" s="631"/>
      <c r="G23" s="631"/>
      <c r="H23" s="632"/>
    </row>
    <row r="24" spans="1:9" ht="10.5" customHeight="1">
      <c r="A24" s="633" t="s">
        <v>1270</v>
      </c>
      <c r="B24" s="634"/>
      <c r="C24" s="635"/>
      <c r="D24" s="196" t="s">
        <v>1284</v>
      </c>
      <c r="E24" s="189" t="s">
        <v>1285</v>
      </c>
      <c r="F24" s="188" t="s">
        <v>1286</v>
      </c>
      <c r="G24" s="190" t="s">
        <v>1274</v>
      </c>
      <c r="H24" s="6"/>
    </row>
    <row r="25" spans="1:9" ht="10.5" customHeight="1">
      <c r="A25" s="642" t="s">
        <v>1421</v>
      </c>
      <c r="B25" s="644"/>
      <c r="C25" s="643"/>
      <c r="D25" s="189" t="s">
        <v>1422</v>
      </c>
      <c r="E25" s="189" t="s">
        <v>1423</v>
      </c>
      <c r="F25" s="190" t="s">
        <v>1466</v>
      </c>
      <c r="G25" s="190" t="s">
        <v>1467</v>
      </c>
      <c r="H25" s="6"/>
    </row>
    <row r="26" spans="1:9" ht="10.5" customHeight="1">
      <c r="A26" s="619" t="s">
        <v>1281</v>
      </c>
      <c r="B26" s="620"/>
      <c r="C26" s="620"/>
      <c r="D26" s="620"/>
      <c r="E26" s="620"/>
      <c r="F26" s="620"/>
      <c r="G26" s="621"/>
      <c r="H26" s="195" t="s">
        <v>1468</v>
      </c>
    </row>
    <row r="27" spans="1:9" ht="10.5" customHeight="1">
      <c r="A27" s="471"/>
      <c r="B27" s="431"/>
      <c r="C27" s="431"/>
      <c r="D27" s="431"/>
      <c r="E27" s="431"/>
      <c r="F27" s="431"/>
      <c r="G27" s="431"/>
      <c r="H27" s="472"/>
    </row>
    <row r="28" spans="1:9" ht="11.25" customHeight="1">
      <c r="A28" s="622" t="s">
        <v>1303</v>
      </c>
      <c r="B28" s="623"/>
      <c r="C28" s="623"/>
      <c r="D28" s="623"/>
      <c r="E28" s="623"/>
      <c r="F28" s="623"/>
      <c r="G28" s="624"/>
      <c r="H28" s="195" t="s">
        <v>1469</v>
      </c>
    </row>
    <row r="29" spans="1:9" ht="8.25" customHeight="1">
      <c r="A29" s="625" t="s">
        <v>1305</v>
      </c>
      <c r="B29" s="625"/>
      <c r="C29" s="625"/>
      <c r="D29" s="625"/>
      <c r="E29" s="625"/>
      <c r="F29" s="625"/>
      <c r="G29" s="625"/>
      <c r="H29" s="625"/>
      <c r="I29" s="625"/>
    </row>
    <row r="30" spans="1:9" ht="39" customHeight="1"/>
  </sheetData>
  <mergeCells count="3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C16"/>
    <mergeCell ref="A17:C17"/>
    <mergeCell ref="A18:G18"/>
    <mergeCell ref="A19:H19"/>
    <mergeCell ref="A20:B20"/>
    <mergeCell ref="F20:G20"/>
    <mergeCell ref="A21:B21"/>
    <mergeCell ref="F21:G21"/>
    <mergeCell ref="A27:H27"/>
    <mergeCell ref="A28:G28"/>
    <mergeCell ref="A29:I29"/>
    <mergeCell ref="A22:G22"/>
    <mergeCell ref="A23:H23"/>
    <mergeCell ref="A24:C24"/>
    <mergeCell ref="A25:C25"/>
    <mergeCell ref="A26:G2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2.83203125" customWidth="1"/>
    <col min="9" max="9" width="6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1470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3.5</v>
      </c>
      <c r="B4" s="648" t="s">
        <v>1267</v>
      </c>
      <c r="C4" s="649"/>
      <c r="D4" s="649"/>
      <c r="E4" s="649"/>
      <c r="F4" s="650"/>
      <c r="G4" s="651" t="s">
        <v>1407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708" t="s">
        <v>1448</v>
      </c>
      <c r="B7" s="709"/>
      <c r="C7" s="710"/>
      <c r="D7" s="189" t="s">
        <v>1401</v>
      </c>
      <c r="E7" s="192">
        <v>71.400000000000006</v>
      </c>
      <c r="F7" s="189" t="s">
        <v>1280</v>
      </c>
      <c r="G7" s="194">
        <v>1.4990000000000001</v>
      </c>
      <c r="H7" s="6"/>
    </row>
    <row r="8" spans="1:8" ht="10.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1280</v>
      </c>
      <c r="G8" s="193">
        <v>866</v>
      </c>
      <c r="H8" s="6"/>
    </row>
    <row r="9" spans="1:8" ht="10.5" customHeight="1">
      <c r="A9" s="642" t="s">
        <v>1389</v>
      </c>
      <c r="B9" s="644"/>
      <c r="C9" s="643"/>
      <c r="D9" s="188" t="s">
        <v>1390</v>
      </c>
      <c r="E9" s="192">
        <v>67.59</v>
      </c>
      <c r="F9" s="189" t="s">
        <v>1276</v>
      </c>
      <c r="G9" s="194">
        <v>3.38</v>
      </c>
      <c r="H9" s="6"/>
    </row>
    <row r="10" spans="1:8" ht="10.5" customHeight="1">
      <c r="A10" s="619" t="s">
        <v>1281</v>
      </c>
      <c r="B10" s="620"/>
      <c r="C10" s="620"/>
      <c r="D10" s="620"/>
      <c r="E10" s="620"/>
      <c r="F10" s="620"/>
      <c r="G10" s="621"/>
      <c r="H10" s="195" t="s">
        <v>1471</v>
      </c>
    </row>
    <row r="11" spans="1:8" ht="24.75" customHeight="1">
      <c r="A11" s="645" t="s">
        <v>1283</v>
      </c>
      <c r="B11" s="646"/>
      <c r="C11" s="646"/>
      <c r="D11" s="646"/>
      <c r="E11" s="646"/>
      <c r="F11" s="646"/>
      <c r="G11" s="646"/>
      <c r="H11" s="647"/>
    </row>
    <row r="12" spans="1:8" ht="10.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90" t="s">
        <v>1274</v>
      </c>
      <c r="H12" s="6"/>
    </row>
    <row r="13" spans="1:8" ht="10.5" customHeight="1">
      <c r="A13" s="642" t="s">
        <v>1472</v>
      </c>
      <c r="B13" s="644"/>
      <c r="C13" s="643"/>
      <c r="D13" s="189" t="s">
        <v>1414</v>
      </c>
      <c r="E13" s="192">
        <v>957.88</v>
      </c>
      <c r="F13" s="190" t="s">
        <v>1473</v>
      </c>
      <c r="G13" s="194">
        <v>100.577</v>
      </c>
      <c r="H13" s="6"/>
    </row>
    <row r="14" spans="1:8" ht="10.5" customHeight="1">
      <c r="A14" s="642" t="s">
        <v>1453</v>
      </c>
      <c r="B14" s="644"/>
      <c r="C14" s="643"/>
      <c r="D14" s="189" t="s">
        <v>1454</v>
      </c>
      <c r="E14" s="192">
        <v>42</v>
      </c>
      <c r="F14" s="190" t="s">
        <v>1419</v>
      </c>
      <c r="G14" s="194">
        <v>21</v>
      </c>
      <c r="H14" s="6"/>
    </row>
    <row r="15" spans="1:8" ht="10.5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1474</v>
      </c>
    </row>
    <row r="16" spans="1:8" ht="24.75" customHeight="1">
      <c r="A16" s="639" t="s">
        <v>1291</v>
      </c>
      <c r="B16" s="640"/>
      <c r="C16" s="640"/>
      <c r="D16" s="640"/>
      <c r="E16" s="640"/>
      <c r="F16" s="640"/>
      <c r="G16" s="640"/>
      <c r="H16" s="641"/>
    </row>
    <row r="17" spans="1:9" ht="10.5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10.5" customHeight="1">
      <c r="A18" s="626" t="s">
        <v>1463</v>
      </c>
      <c r="B18" s="627"/>
      <c r="C18" s="190" t="s">
        <v>1296</v>
      </c>
      <c r="D18" s="190" t="s">
        <v>1475</v>
      </c>
      <c r="E18" s="192">
        <v>84.486999999999995</v>
      </c>
      <c r="F18" s="628">
        <v>67.59</v>
      </c>
      <c r="G18" s="629"/>
      <c r="H18" s="6"/>
    </row>
    <row r="19" spans="1:9" ht="10.5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1476</v>
      </c>
    </row>
    <row r="20" spans="1:9" ht="24.75" customHeight="1">
      <c r="A20" s="630" t="s">
        <v>1299</v>
      </c>
      <c r="B20" s="631"/>
      <c r="C20" s="631"/>
      <c r="D20" s="631"/>
      <c r="E20" s="631"/>
      <c r="F20" s="631"/>
      <c r="G20" s="631"/>
      <c r="H20" s="632"/>
    </row>
    <row r="21" spans="1:9" ht="10.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90" t="s">
        <v>1274</v>
      </c>
      <c r="H21" s="6"/>
    </row>
    <row r="22" spans="1:9" ht="10.5" customHeight="1">
      <c r="A22" s="642" t="s">
        <v>1421</v>
      </c>
      <c r="B22" s="644"/>
      <c r="C22" s="643"/>
      <c r="D22" s="189" t="s">
        <v>1422</v>
      </c>
      <c r="E22" s="189" t="s">
        <v>1423</v>
      </c>
      <c r="F22" s="190" t="s">
        <v>1424</v>
      </c>
      <c r="G22" s="190" t="s">
        <v>1477</v>
      </c>
      <c r="H22" s="6"/>
    </row>
    <row r="23" spans="1:9" ht="10.5" customHeight="1">
      <c r="A23" s="619" t="s">
        <v>1281</v>
      </c>
      <c r="B23" s="620"/>
      <c r="C23" s="620"/>
      <c r="D23" s="620"/>
      <c r="E23" s="620"/>
      <c r="F23" s="620"/>
      <c r="G23" s="621"/>
      <c r="H23" s="195" t="s">
        <v>1478</v>
      </c>
    </row>
    <row r="24" spans="1:9" ht="10.5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1.25" customHeight="1">
      <c r="A25" s="622" t="s">
        <v>1303</v>
      </c>
      <c r="B25" s="623"/>
      <c r="C25" s="623"/>
      <c r="D25" s="623"/>
      <c r="E25" s="623"/>
      <c r="F25" s="623"/>
      <c r="G25" s="624"/>
      <c r="H25" s="195" t="s">
        <v>1479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39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0:H20"/>
    <mergeCell ref="A21:C21"/>
    <mergeCell ref="A22:C22"/>
    <mergeCell ref="A23:G23"/>
    <mergeCell ref="A24:H24"/>
    <mergeCell ref="A25:G25"/>
    <mergeCell ref="A26:I26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1480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4.0999999999999996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7.0430000000000001</v>
      </c>
      <c r="F7" s="189" t="s">
        <v>1276</v>
      </c>
      <c r="G7" s="193">
        <v>352</v>
      </c>
      <c r="H7" s="6"/>
    </row>
    <row r="8" spans="1:8" ht="10.7" customHeight="1">
      <c r="A8" s="642" t="s">
        <v>1481</v>
      </c>
      <c r="B8" s="644"/>
      <c r="C8" s="643"/>
      <c r="D8" s="189" t="s">
        <v>1401</v>
      </c>
      <c r="E8" s="192">
        <v>19.600000000000001</v>
      </c>
      <c r="F8" s="189" t="s">
        <v>1276</v>
      </c>
      <c r="G8" s="193">
        <v>980</v>
      </c>
      <c r="H8" s="6"/>
    </row>
    <row r="9" spans="1:8" ht="10.7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1482</v>
      </c>
    </row>
    <row r="10" spans="1:8" ht="24.75" customHeight="1">
      <c r="A10" s="645" t="s">
        <v>1283</v>
      </c>
      <c r="B10" s="646"/>
      <c r="C10" s="646"/>
      <c r="D10" s="646"/>
      <c r="E10" s="646"/>
      <c r="F10" s="646"/>
      <c r="G10" s="646"/>
      <c r="H10" s="647"/>
    </row>
    <row r="11" spans="1:8" ht="10.7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10.7" customHeight="1">
      <c r="A12" s="642" t="s">
        <v>1483</v>
      </c>
      <c r="B12" s="644"/>
      <c r="C12" s="643"/>
      <c r="D12" s="189" t="s">
        <v>1288</v>
      </c>
      <c r="E12" s="192">
        <v>798.35900000000004</v>
      </c>
      <c r="F12" s="218" t="s">
        <v>1484</v>
      </c>
      <c r="G12" s="194">
        <v>16.765999999999998</v>
      </c>
      <c r="H12" s="6"/>
    </row>
    <row r="13" spans="1:8" ht="10.7" customHeight="1">
      <c r="A13" s="391"/>
      <c r="B13" s="392"/>
      <c r="C13" s="393"/>
      <c r="D13" s="6"/>
      <c r="E13" s="6"/>
      <c r="F13" s="6"/>
      <c r="G13" s="6"/>
      <c r="H13" s="6"/>
    </row>
    <row r="14" spans="1:8" ht="10.7" customHeight="1">
      <c r="A14" s="391"/>
      <c r="B14" s="392"/>
      <c r="C14" s="393"/>
      <c r="D14" s="6"/>
      <c r="E14" s="6"/>
      <c r="F14" s="6"/>
      <c r="G14" s="6"/>
      <c r="H14" s="6"/>
    </row>
    <row r="15" spans="1:8" ht="10.7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1485</v>
      </c>
    </row>
    <row r="16" spans="1:8" ht="24.75" customHeight="1">
      <c r="A16" s="639" t="s">
        <v>1291</v>
      </c>
      <c r="B16" s="640"/>
      <c r="C16" s="640"/>
      <c r="D16" s="640"/>
      <c r="E16" s="640"/>
      <c r="F16" s="640"/>
      <c r="G16" s="640"/>
      <c r="H16" s="641"/>
    </row>
    <row r="17" spans="1:9" ht="10.7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10.7" customHeight="1">
      <c r="A18" s="626" t="s">
        <v>1295</v>
      </c>
      <c r="B18" s="627"/>
      <c r="C18" s="190" t="s">
        <v>1296</v>
      </c>
      <c r="D18" s="190" t="s">
        <v>1486</v>
      </c>
      <c r="E18" s="192">
        <v>17.606999999999999</v>
      </c>
      <c r="F18" s="628">
        <v>7.0430000000000001</v>
      </c>
      <c r="G18" s="629"/>
      <c r="H18" s="6"/>
    </row>
    <row r="19" spans="1:9" ht="10.7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1487</v>
      </c>
    </row>
    <row r="20" spans="1:9" ht="24.75" customHeight="1">
      <c r="A20" s="630" t="s">
        <v>1299</v>
      </c>
      <c r="B20" s="631"/>
      <c r="C20" s="631"/>
      <c r="D20" s="631"/>
      <c r="E20" s="631"/>
      <c r="F20" s="631"/>
      <c r="G20" s="631"/>
      <c r="H20" s="632"/>
    </row>
    <row r="21" spans="1:9" ht="10.7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90" t="s">
        <v>1274</v>
      </c>
      <c r="H21" s="6"/>
    </row>
    <row r="22" spans="1:9" ht="10.7" customHeight="1">
      <c r="A22" s="391"/>
      <c r="B22" s="392"/>
      <c r="C22" s="393"/>
      <c r="D22" s="6"/>
      <c r="E22" s="6"/>
      <c r="F22" s="6"/>
      <c r="G22" s="190" t="s">
        <v>1397</v>
      </c>
      <c r="H22" s="6"/>
    </row>
    <row r="23" spans="1:9" ht="10.7" customHeight="1">
      <c r="A23" s="619" t="s">
        <v>1281</v>
      </c>
      <c r="B23" s="620"/>
      <c r="C23" s="620"/>
      <c r="D23" s="620"/>
      <c r="E23" s="620"/>
      <c r="F23" s="620"/>
      <c r="G23" s="621"/>
      <c r="H23" s="216" t="s">
        <v>1394</v>
      </c>
    </row>
    <row r="24" spans="1:9" ht="10.7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1.25" customHeight="1">
      <c r="A25" s="622" t="s">
        <v>1303</v>
      </c>
      <c r="B25" s="623"/>
      <c r="C25" s="623"/>
      <c r="D25" s="623"/>
      <c r="E25" s="623"/>
      <c r="F25" s="623"/>
      <c r="G25" s="624"/>
      <c r="H25" s="195" t="s">
        <v>1488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39.950000000000003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0:H20"/>
    <mergeCell ref="A21:C21"/>
    <mergeCell ref="A22:C22"/>
    <mergeCell ref="A23:G23"/>
    <mergeCell ref="A24:H24"/>
    <mergeCell ref="A25:G25"/>
    <mergeCell ref="A26:I26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1489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4.2</v>
      </c>
      <c r="B4" s="685" t="s">
        <v>1311</v>
      </c>
      <c r="C4" s="686"/>
      <c r="D4" s="686"/>
      <c r="E4" s="686"/>
      <c r="F4" s="687"/>
      <c r="G4" s="688" t="s">
        <v>1387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7.0430000000000001</v>
      </c>
      <c r="F7" s="189" t="s">
        <v>1276</v>
      </c>
      <c r="G7" s="193">
        <v>352</v>
      </c>
      <c r="H7" s="6"/>
    </row>
    <row r="8" spans="1:8" ht="10.7" customHeight="1">
      <c r="A8" s="642" t="s">
        <v>1481</v>
      </c>
      <c r="B8" s="644"/>
      <c r="C8" s="643"/>
      <c r="D8" s="189" t="s">
        <v>1401</v>
      </c>
      <c r="E8" s="192">
        <v>19.600000000000001</v>
      </c>
      <c r="F8" s="189" t="s">
        <v>1276</v>
      </c>
      <c r="G8" s="193">
        <v>980</v>
      </c>
      <c r="H8" s="6"/>
    </row>
    <row r="9" spans="1:8" ht="10.7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1482</v>
      </c>
    </row>
    <row r="10" spans="1:8" ht="24.75" customHeight="1">
      <c r="A10" s="645" t="s">
        <v>1283</v>
      </c>
      <c r="B10" s="646"/>
      <c r="C10" s="646"/>
      <c r="D10" s="646"/>
      <c r="E10" s="646"/>
      <c r="F10" s="646"/>
      <c r="G10" s="646"/>
      <c r="H10" s="647"/>
    </row>
    <row r="11" spans="1:8" ht="10.7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10.7" customHeight="1">
      <c r="A12" s="642" t="s">
        <v>1490</v>
      </c>
      <c r="B12" s="644"/>
      <c r="C12" s="643"/>
      <c r="D12" s="189" t="s">
        <v>1288</v>
      </c>
      <c r="E12" s="192">
        <v>798.35900000000004</v>
      </c>
      <c r="F12" s="218" t="s">
        <v>1491</v>
      </c>
      <c r="G12" s="194">
        <v>5.8680000000000003</v>
      </c>
      <c r="H12" s="6"/>
    </row>
    <row r="13" spans="1:8" ht="10.7" customHeight="1">
      <c r="A13" s="391"/>
      <c r="B13" s="392"/>
      <c r="C13" s="393"/>
      <c r="D13" s="6"/>
      <c r="E13" s="6"/>
      <c r="F13" s="6"/>
      <c r="G13" s="190" t="s">
        <v>1397</v>
      </c>
      <c r="H13" s="6"/>
    </row>
    <row r="14" spans="1:8" ht="10.7" customHeight="1">
      <c r="A14" s="391"/>
      <c r="B14" s="392"/>
      <c r="C14" s="393"/>
      <c r="D14" s="6"/>
      <c r="E14" s="6"/>
      <c r="F14" s="6"/>
      <c r="G14" s="190" t="s">
        <v>1397</v>
      </c>
      <c r="H14" s="6"/>
    </row>
    <row r="15" spans="1:8" ht="10.7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1492</v>
      </c>
    </row>
    <row r="16" spans="1:8" ht="24.75" customHeight="1">
      <c r="A16" s="639" t="s">
        <v>1291</v>
      </c>
      <c r="B16" s="640"/>
      <c r="C16" s="640"/>
      <c r="D16" s="640"/>
      <c r="E16" s="640"/>
      <c r="F16" s="640"/>
      <c r="G16" s="640"/>
      <c r="H16" s="641"/>
    </row>
    <row r="17" spans="1:9" ht="10.7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10.7" customHeight="1">
      <c r="A18" s="626" t="s">
        <v>1295</v>
      </c>
      <c r="B18" s="627"/>
      <c r="C18" s="190" t="s">
        <v>1296</v>
      </c>
      <c r="D18" s="190" t="s">
        <v>1486</v>
      </c>
      <c r="E18" s="192">
        <v>17.606999999999999</v>
      </c>
      <c r="F18" s="628">
        <v>7.0430000000000001</v>
      </c>
      <c r="G18" s="629"/>
      <c r="H18" s="6"/>
    </row>
    <row r="19" spans="1:9" ht="10.7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1487</v>
      </c>
    </row>
    <row r="20" spans="1:9" ht="24.75" customHeight="1">
      <c r="A20" s="630" t="s">
        <v>1299</v>
      </c>
      <c r="B20" s="631"/>
      <c r="C20" s="631"/>
      <c r="D20" s="631"/>
      <c r="E20" s="631"/>
      <c r="F20" s="631"/>
      <c r="G20" s="631"/>
      <c r="H20" s="632"/>
    </row>
    <row r="21" spans="1:9" ht="10.7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90" t="s">
        <v>1274</v>
      </c>
      <c r="H21" s="6"/>
    </row>
    <row r="22" spans="1:9" ht="10.7" customHeight="1">
      <c r="A22" s="391"/>
      <c r="B22" s="392"/>
      <c r="C22" s="393"/>
      <c r="D22" s="6"/>
      <c r="E22" s="6"/>
      <c r="F22" s="6"/>
      <c r="G22" s="190" t="s">
        <v>1397</v>
      </c>
      <c r="H22" s="6"/>
    </row>
    <row r="23" spans="1:9" ht="10.7" customHeight="1">
      <c r="A23" s="619" t="s">
        <v>1281</v>
      </c>
      <c r="B23" s="620"/>
      <c r="C23" s="620"/>
      <c r="D23" s="620"/>
      <c r="E23" s="620"/>
      <c r="F23" s="620"/>
      <c r="G23" s="621"/>
      <c r="H23" s="216" t="s">
        <v>1394</v>
      </c>
    </row>
    <row r="24" spans="1:9" ht="10.7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1.25" customHeight="1">
      <c r="A25" s="622" t="s">
        <v>1303</v>
      </c>
      <c r="B25" s="623"/>
      <c r="C25" s="623"/>
      <c r="D25" s="623"/>
      <c r="E25" s="623"/>
      <c r="F25" s="623"/>
      <c r="G25" s="624"/>
      <c r="H25" s="195" t="s">
        <v>1493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39.950000000000003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0:H20"/>
    <mergeCell ref="A21:C21"/>
    <mergeCell ref="A22:C22"/>
    <mergeCell ref="A23:G23"/>
    <mergeCell ref="A24:H24"/>
    <mergeCell ref="A25:G25"/>
    <mergeCell ref="A26:I26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1494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4.3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7.0430000000000001</v>
      </c>
      <c r="F7" s="189" t="s">
        <v>1276</v>
      </c>
      <c r="G7" s="193">
        <v>352</v>
      </c>
      <c r="H7" s="6"/>
    </row>
    <row r="8" spans="1:8" ht="10.7" customHeight="1">
      <c r="A8" s="642" t="s">
        <v>1481</v>
      </c>
      <c r="B8" s="644"/>
      <c r="C8" s="643"/>
      <c r="D8" s="189" t="s">
        <v>1401</v>
      </c>
      <c r="E8" s="192">
        <v>19.600000000000001</v>
      </c>
      <c r="F8" s="189" t="s">
        <v>1276</v>
      </c>
      <c r="G8" s="193">
        <v>980</v>
      </c>
      <c r="H8" s="6"/>
    </row>
    <row r="9" spans="1:8" ht="10.7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1482</v>
      </c>
    </row>
    <row r="10" spans="1:8" ht="24.75" customHeight="1">
      <c r="A10" s="645" t="s">
        <v>1283</v>
      </c>
      <c r="B10" s="646"/>
      <c r="C10" s="646"/>
      <c r="D10" s="646"/>
      <c r="E10" s="646"/>
      <c r="F10" s="646"/>
      <c r="G10" s="646"/>
      <c r="H10" s="647"/>
    </row>
    <row r="11" spans="1:8" ht="10.7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10.7" customHeight="1">
      <c r="A12" s="642" t="s">
        <v>1490</v>
      </c>
      <c r="B12" s="644"/>
      <c r="C12" s="643"/>
      <c r="D12" s="189" t="s">
        <v>1288</v>
      </c>
      <c r="E12" s="192">
        <v>798.35900000000004</v>
      </c>
      <c r="F12" s="218" t="s">
        <v>1484</v>
      </c>
      <c r="G12" s="194">
        <v>16.765999999999998</v>
      </c>
      <c r="H12" s="6"/>
    </row>
    <row r="13" spans="1:8" ht="10.7" customHeight="1">
      <c r="A13" s="391"/>
      <c r="B13" s="392"/>
      <c r="C13" s="393"/>
      <c r="D13" s="6"/>
      <c r="E13" s="6"/>
      <c r="F13" s="6"/>
      <c r="G13" s="190" t="s">
        <v>1397</v>
      </c>
      <c r="H13" s="6"/>
    </row>
    <row r="14" spans="1:8" ht="10.7" customHeight="1">
      <c r="A14" s="391"/>
      <c r="B14" s="392"/>
      <c r="C14" s="393"/>
      <c r="D14" s="6"/>
      <c r="E14" s="6"/>
      <c r="F14" s="6"/>
      <c r="G14" s="190" t="s">
        <v>1397</v>
      </c>
      <c r="H14" s="6"/>
    </row>
    <row r="15" spans="1:8" ht="10.7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1485</v>
      </c>
    </row>
    <row r="16" spans="1:8" ht="24.75" customHeight="1">
      <c r="A16" s="639" t="s">
        <v>1291</v>
      </c>
      <c r="B16" s="640"/>
      <c r="C16" s="640"/>
      <c r="D16" s="640"/>
      <c r="E16" s="640"/>
      <c r="F16" s="640"/>
      <c r="G16" s="640"/>
      <c r="H16" s="641"/>
    </row>
    <row r="17" spans="1:9" ht="10.7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10.7" customHeight="1">
      <c r="A18" s="626" t="s">
        <v>1295</v>
      </c>
      <c r="B18" s="627"/>
      <c r="C18" s="190" t="s">
        <v>1296</v>
      </c>
      <c r="D18" s="190" t="s">
        <v>1486</v>
      </c>
      <c r="E18" s="192">
        <v>17.606999999999999</v>
      </c>
      <c r="F18" s="628">
        <v>7.0430000000000001</v>
      </c>
      <c r="G18" s="629"/>
      <c r="H18" s="6"/>
    </row>
    <row r="19" spans="1:9" ht="10.7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1487</v>
      </c>
    </row>
    <row r="20" spans="1:9" ht="24.75" customHeight="1">
      <c r="A20" s="630" t="s">
        <v>1299</v>
      </c>
      <c r="B20" s="631"/>
      <c r="C20" s="631"/>
      <c r="D20" s="631"/>
      <c r="E20" s="631"/>
      <c r="F20" s="631"/>
      <c r="G20" s="631"/>
      <c r="H20" s="632"/>
    </row>
    <row r="21" spans="1:9" ht="10.7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90" t="s">
        <v>1274</v>
      </c>
      <c r="H21" s="6"/>
    </row>
    <row r="22" spans="1:9" ht="10.7" customHeight="1">
      <c r="A22" s="391"/>
      <c r="B22" s="392"/>
      <c r="C22" s="393"/>
      <c r="D22" s="6"/>
      <c r="E22" s="6"/>
      <c r="F22" s="6"/>
      <c r="G22" s="190" t="s">
        <v>1397</v>
      </c>
      <c r="H22" s="6"/>
    </row>
    <row r="23" spans="1:9" ht="10.7" customHeight="1">
      <c r="A23" s="619" t="s">
        <v>1281</v>
      </c>
      <c r="B23" s="620"/>
      <c r="C23" s="620"/>
      <c r="D23" s="620"/>
      <c r="E23" s="620"/>
      <c r="F23" s="620"/>
      <c r="G23" s="621"/>
      <c r="H23" s="216" t="s">
        <v>1394</v>
      </c>
    </row>
    <row r="24" spans="1:9" ht="10.7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1.25" customHeight="1">
      <c r="A25" s="622" t="s">
        <v>1303</v>
      </c>
      <c r="B25" s="623"/>
      <c r="C25" s="623"/>
      <c r="D25" s="623"/>
      <c r="E25" s="623"/>
      <c r="F25" s="623"/>
      <c r="G25" s="624"/>
      <c r="H25" s="195" t="s">
        <v>1488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39.950000000000003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0:H20"/>
    <mergeCell ref="A21:C21"/>
    <mergeCell ref="A22:C22"/>
    <mergeCell ref="A23:G23"/>
    <mergeCell ref="A24:H24"/>
    <mergeCell ref="A25:G25"/>
    <mergeCell ref="A26:I26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1495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4.4000000000000004</v>
      </c>
      <c r="B4" s="685" t="s">
        <v>1311</v>
      </c>
      <c r="C4" s="686"/>
      <c r="D4" s="686"/>
      <c r="E4" s="686"/>
      <c r="F4" s="687"/>
      <c r="G4" s="688" t="s">
        <v>1387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1.7609999999999999</v>
      </c>
      <c r="F7" s="189" t="s">
        <v>1276</v>
      </c>
      <c r="G7" s="193">
        <v>88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1496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42" t="s">
        <v>1490</v>
      </c>
      <c r="B11" s="644"/>
      <c r="C11" s="643"/>
      <c r="D11" s="189" t="s">
        <v>1288</v>
      </c>
      <c r="E11" s="192">
        <v>798.35900000000004</v>
      </c>
      <c r="F11" s="218" t="s">
        <v>1497</v>
      </c>
      <c r="G11" s="194">
        <v>4.1909999999999998</v>
      </c>
      <c r="H11" s="6"/>
    </row>
    <row r="12" spans="1:8" ht="10.7" customHeight="1">
      <c r="A12" s="619" t="s">
        <v>1281</v>
      </c>
      <c r="B12" s="620"/>
      <c r="C12" s="620"/>
      <c r="D12" s="620"/>
      <c r="E12" s="620"/>
      <c r="F12" s="620"/>
      <c r="G12" s="621"/>
      <c r="H12" s="195" t="s">
        <v>1498</v>
      </c>
    </row>
    <row r="13" spans="1:8" ht="24.75" customHeight="1">
      <c r="A13" s="639" t="s">
        <v>1291</v>
      </c>
      <c r="B13" s="640"/>
      <c r="C13" s="640"/>
      <c r="D13" s="640"/>
      <c r="E13" s="640"/>
      <c r="F13" s="640"/>
      <c r="G13" s="640"/>
      <c r="H13" s="641"/>
    </row>
    <row r="14" spans="1:8" ht="10.7" customHeight="1">
      <c r="A14" s="642" t="s">
        <v>1292</v>
      </c>
      <c r="B14" s="643"/>
      <c r="C14" s="196" t="s">
        <v>1284</v>
      </c>
      <c r="D14" s="185" t="s">
        <v>1286</v>
      </c>
      <c r="E14" s="189" t="s">
        <v>1293</v>
      </c>
      <c r="F14" s="642" t="s">
        <v>1294</v>
      </c>
      <c r="G14" s="643"/>
      <c r="H14" s="6"/>
    </row>
    <row r="15" spans="1:8" ht="10.7" customHeight="1">
      <c r="A15" s="626" t="s">
        <v>1295</v>
      </c>
      <c r="B15" s="627"/>
      <c r="C15" s="190" t="s">
        <v>1296</v>
      </c>
      <c r="D15" s="190" t="s">
        <v>1499</v>
      </c>
      <c r="E15" s="192">
        <v>17.606999999999999</v>
      </c>
      <c r="F15" s="628">
        <v>1.7609999999999999</v>
      </c>
      <c r="G15" s="629"/>
      <c r="H15" s="6"/>
    </row>
    <row r="16" spans="1:8" ht="10.7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1500</v>
      </c>
    </row>
    <row r="17" spans="1:9" ht="24.75" customHeight="1">
      <c r="A17" s="630" t="s">
        <v>1299</v>
      </c>
      <c r="B17" s="631"/>
      <c r="C17" s="631"/>
      <c r="D17" s="631"/>
      <c r="E17" s="631"/>
      <c r="F17" s="631"/>
      <c r="G17" s="631"/>
      <c r="H17" s="632"/>
    </row>
    <row r="18" spans="1:9" ht="10.7" customHeight="1">
      <c r="A18" s="633" t="s">
        <v>1270</v>
      </c>
      <c r="B18" s="634"/>
      <c r="C18" s="635"/>
      <c r="D18" s="196" t="s">
        <v>1284</v>
      </c>
      <c r="E18" s="189" t="s">
        <v>1285</v>
      </c>
      <c r="F18" s="188" t="s">
        <v>1286</v>
      </c>
      <c r="G18" s="190" t="s">
        <v>1274</v>
      </c>
      <c r="H18" s="6"/>
    </row>
    <row r="19" spans="1:9" ht="10.7" customHeight="1">
      <c r="A19" s="391"/>
      <c r="B19" s="392"/>
      <c r="C19" s="393"/>
      <c r="D19" s="6"/>
      <c r="E19" s="6"/>
      <c r="F19" s="6"/>
      <c r="G19" s="190" t="s">
        <v>1397</v>
      </c>
      <c r="H19" s="6"/>
    </row>
    <row r="20" spans="1:9" ht="10.7" customHeight="1">
      <c r="A20" s="619" t="s">
        <v>1281</v>
      </c>
      <c r="B20" s="620"/>
      <c r="C20" s="620"/>
      <c r="D20" s="620"/>
      <c r="E20" s="620"/>
      <c r="F20" s="620"/>
      <c r="G20" s="621"/>
      <c r="H20" s="216" t="s">
        <v>1394</v>
      </c>
    </row>
    <row r="21" spans="1:9" ht="10.7" customHeight="1">
      <c r="A21" s="471"/>
      <c r="B21" s="431"/>
      <c r="C21" s="431"/>
      <c r="D21" s="431"/>
      <c r="E21" s="431"/>
      <c r="F21" s="431"/>
      <c r="G21" s="431"/>
      <c r="H21" s="472"/>
    </row>
    <row r="22" spans="1:9" ht="11.25" customHeight="1">
      <c r="A22" s="622" t="s">
        <v>1303</v>
      </c>
      <c r="B22" s="623"/>
      <c r="C22" s="623"/>
      <c r="D22" s="623"/>
      <c r="E22" s="623"/>
      <c r="F22" s="623"/>
      <c r="G22" s="624"/>
      <c r="H22" s="195" t="s">
        <v>1501</v>
      </c>
    </row>
    <row r="23" spans="1:9" ht="8.25" customHeight="1">
      <c r="A23" s="625" t="s">
        <v>1305</v>
      </c>
      <c r="B23" s="625"/>
      <c r="C23" s="625"/>
      <c r="D23" s="625"/>
      <c r="E23" s="625"/>
      <c r="F23" s="625"/>
      <c r="G23" s="625"/>
      <c r="H23" s="625"/>
      <c r="I23" s="625"/>
    </row>
    <row r="24" spans="1:9" ht="39.950000000000003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1502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4.5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7.0430000000000001</v>
      </c>
      <c r="F7" s="189" t="s">
        <v>1276</v>
      </c>
      <c r="G7" s="193">
        <v>352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1503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42" t="s">
        <v>1504</v>
      </c>
      <c r="B11" s="644"/>
      <c r="C11" s="643"/>
      <c r="D11" s="189" t="s">
        <v>1288</v>
      </c>
      <c r="E11" s="192">
        <v>862.15</v>
      </c>
      <c r="F11" s="218" t="s">
        <v>1484</v>
      </c>
      <c r="G11" s="194">
        <v>18.105</v>
      </c>
      <c r="H11" s="6"/>
    </row>
    <row r="12" spans="1:8" ht="10.7" customHeight="1">
      <c r="A12" s="619" t="s">
        <v>1281</v>
      </c>
      <c r="B12" s="620"/>
      <c r="C12" s="620"/>
      <c r="D12" s="620"/>
      <c r="E12" s="620"/>
      <c r="F12" s="620"/>
      <c r="G12" s="621"/>
      <c r="H12" s="195" t="s">
        <v>1505</v>
      </c>
    </row>
    <row r="13" spans="1:8" ht="24.75" customHeight="1">
      <c r="A13" s="639" t="s">
        <v>1291</v>
      </c>
      <c r="B13" s="640"/>
      <c r="C13" s="640"/>
      <c r="D13" s="640"/>
      <c r="E13" s="640"/>
      <c r="F13" s="640"/>
      <c r="G13" s="640"/>
      <c r="H13" s="641"/>
    </row>
    <row r="14" spans="1:8" ht="10.7" customHeight="1">
      <c r="A14" s="642" t="s">
        <v>1292</v>
      </c>
      <c r="B14" s="643"/>
      <c r="C14" s="196" t="s">
        <v>1284</v>
      </c>
      <c r="D14" s="185" t="s">
        <v>1286</v>
      </c>
      <c r="E14" s="189" t="s">
        <v>1293</v>
      </c>
      <c r="F14" s="642" t="s">
        <v>1294</v>
      </c>
      <c r="G14" s="643"/>
      <c r="H14" s="6"/>
    </row>
    <row r="15" spans="1:8" ht="10.7" customHeight="1">
      <c r="A15" s="626" t="s">
        <v>1295</v>
      </c>
      <c r="B15" s="627"/>
      <c r="C15" s="190" t="s">
        <v>1296</v>
      </c>
      <c r="D15" s="190" t="s">
        <v>1486</v>
      </c>
      <c r="E15" s="192">
        <v>17.606999999999999</v>
      </c>
      <c r="F15" s="628">
        <v>7.0430000000000001</v>
      </c>
      <c r="G15" s="629"/>
      <c r="H15" s="6"/>
    </row>
    <row r="16" spans="1:8" ht="10.7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1487</v>
      </c>
    </row>
    <row r="17" spans="1:9" ht="24.75" customHeight="1">
      <c r="A17" s="630" t="s">
        <v>1299</v>
      </c>
      <c r="B17" s="631"/>
      <c r="C17" s="631"/>
      <c r="D17" s="631"/>
      <c r="E17" s="631"/>
      <c r="F17" s="631"/>
      <c r="G17" s="631"/>
      <c r="H17" s="632"/>
    </row>
    <row r="18" spans="1:9" ht="10.7" customHeight="1">
      <c r="A18" s="633" t="s">
        <v>1270</v>
      </c>
      <c r="B18" s="634"/>
      <c r="C18" s="635"/>
      <c r="D18" s="196" t="s">
        <v>1284</v>
      </c>
      <c r="E18" s="189" t="s">
        <v>1285</v>
      </c>
      <c r="F18" s="188" t="s">
        <v>1286</v>
      </c>
      <c r="G18" s="190" t="s">
        <v>1274</v>
      </c>
      <c r="H18" s="6"/>
    </row>
    <row r="19" spans="1:9" ht="10.7" customHeight="1">
      <c r="A19" s="391"/>
      <c r="B19" s="392"/>
      <c r="C19" s="393"/>
      <c r="D19" s="6"/>
      <c r="E19" s="6"/>
      <c r="F19" s="6"/>
      <c r="G19" s="190" t="s">
        <v>1397</v>
      </c>
      <c r="H19" s="6"/>
    </row>
    <row r="20" spans="1:9" ht="10.7" customHeight="1">
      <c r="A20" s="619" t="s">
        <v>1281</v>
      </c>
      <c r="B20" s="620"/>
      <c r="C20" s="620"/>
      <c r="D20" s="620"/>
      <c r="E20" s="620"/>
      <c r="F20" s="620"/>
      <c r="G20" s="621"/>
      <c r="H20" s="216" t="s">
        <v>1394</v>
      </c>
    </row>
    <row r="21" spans="1:9" ht="10.7" customHeight="1">
      <c r="A21" s="471"/>
      <c r="B21" s="431"/>
      <c r="C21" s="431"/>
      <c r="D21" s="431"/>
      <c r="E21" s="431"/>
      <c r="F21" s="431"/>
      <c r="G21" s="431"/>
      <c r="H21" s="472"/>
    </row>
    <row r="22" spans="1:9" ht="11.25" customHeight="1">
      <c r="A22" s="622" t="s">
        <v>1303</v>
      </c>
      <c r="B22" s="623"/>
      <c r="C22" s="623"/>
      <c r="D22" s="623"/>
      <c r="E22" s="623"/>
      <c r="F22" s="623"/>
      <c r="G22" s="624"/>
      <c r="H22" s="195" t="s">
        <v>1506</v>
      </c>
    </row>
    <row r="23" spans="1:9" ht="8.25" customHeight="1">
      <c r="A23" s="625" t="s">
        <v>1305</v>
      </c>
      <c r="B23" s="625"/>
      <c r="C23" s="625"/>
      <c r="D23" s="625"/>
      <c r="E23" s="625"/>
      <c r="F23" s="625"/>
      <c r="G23" s="625"/>
      <c r="H23" s="625"/>
      <c r="I23" s="625"/>
    </row>
    <row r="24" spans="1:9" ht="39.950000000000003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1507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4.5999999999999996</v>
      </c>
      <c r="B4" s="685" t="s">
        <v>1311</v>
      </c>
      <c r="C4" s="686"/>
      <c r="D4" s="686"/>
      <c r="E4" s="686"/>
      <c r="F4" s="687"/>
      <c r="G4" s="688" t="s">
        <v>1387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1.8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3.5209999999999999</v>
      </c>
      <c r="F7" s="189" t="s">
        <v>1276</v>
      </c>
      <c r="G7" s="193">
        <v>176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1508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42" t="s">
        <v>1413</v>
      </c>
      <c r="B11" s="644"/>
      <c r="C11" s="643"/>
      <c r="D11" s="189" t="s">
        <v>1288</v>
      </c>
      <c r="E11" s="192">
        <v>862.15</v>
      </c>
      <c r="F11" s="190" t="s">
        <v>1509</v>
      </c>
      <c r="G11" s="190" t="s">
        <v>1510</v>
      </c>
      <c r="H11" s="6"/>
    </row>
    <row r="12" spans="1:8" ht="10.7" customHeight="1">
      <c r="A12" s="642" t="s">
        <v>1511</v>
      </c>
      <c r="B12" s="644"/>
      <c r="C12" s="643"/>
      <c r="D12" s="189" t="s">
        <v>1512</v>
      </c>
      <c r="E12" s="192">
        <v>17.114999999999998</v>
      </c>
      <c r="F12" s="190" t="s">
        <v>1513</v>
      </c>
      <c r="G12" s="190" t="s">
        <v>1514</v>
      </c>
      <c r="H12" s="6"/>
    </row>
    <row r="13" spans="1:8" ht="10.7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1515</v>
      </c>
    </row>
    <row r="14" spans="1:8" ht="24.75" customHeight="1">
      <c r="A14" s="639" t="s">
        <v>1291</v>
      </c>
      <c r="B14" s="640"/>
      <c r="C14" s="640"/>
      <c r="D14" s="640"/>
      <c r="E14" s="640"/>
      <c r="F14" s="640"/>
      <c r="G14" s="640"/>
      <c r="H14" s="641"/>
    </row>
    <row r="15" spans="1:8" ht="10.7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10.7" customHeight="1">
      <c r="A16" s="626" t="s">
        <v>1295</v>
      </c>
      <c r="B16" s="627"/>
      <c r="C16" s="190" t="s">
        <v>1296</v>
      </c>
      <c r="D16" s="190" t="s">
        <v>1516</v>
      </c>
      <c r="E16" s="192">
        <v>17.606999999999999</v>
      </c>
      <c r="F16" s="628">
        <v>3.5209999999999999</v>
      </c>
      <c r="G16" s="629"/>
      <c r="H16" s="6"/>
    </row>
    <row r="17" spans="1:9" ht="10.7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1517</v>
      </c>
    </row>
    <row r="18" spans="1:9" ht="24.75" customHeight="1">
      <c r="A18" s="630" t="s">
        <v>1299</v>
      </c>
      <c r="B18" s="631"/>
      <c r="C18" s="631"/>
      <c r="D18" s="631"/>
      <c r="E18" s="631"/>
      <c r="F18" s="631"/>
      <c r="G18" s="631"/>
      <c r="H18" s="632"/>
    </row>
    <row r="19" spans="1:9" ht="10.7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8" t="s">
        <v>1286</v>
      </c>
      <c r="G19" s="190" t="s">
        <v>1274</v>
      </c>
      <c r="H19" s="6"/>
    </row>
    <row r="20" spans="1:9" ht="10.7" customHeight="1">
      <c r="A20" s="642" t="s">
        <v>1421</v>
      </c>
      <c r="B20" s="644"/>
      <c r="C20" s="643"/>
      <c r="D20" s="189" t="s">
        <v>1422</v>
      </c>
      <c r="E20" s="189" t="s">
        <v>1423</v>
      </c>
      <c r="F20" s="190" t="s">
        <v>1518</v>
      </c>
      <c r="G20" s="190" t="s">
        <v>1519</v>
      </c>
      <c r="H20" s="6"/>
    </row>
    <row r="21" spans="1:9" ht="10.7" customHeight="1">
      <c r="A21" s="619" t="s">
        <v>1281</v>
      </c>
      <c r="B21" s="620"/>
      <c r="C21" s="620"/>
      <c r="D21" s="620"/>
      <c r="E21" s="620"/>
      <c r="F21" s="620"/>
      <c r="G21" s="621"/>
      <c r="H21" s="195" t="s">
        <v>1520</v>
      </c>
    </row>
    <row r="22" spans="1:9" ht="10.7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1.25" customHeight="1">
      <c r="A23" s="622" t="s">
        <v>1303</v>
      </c>
      <c r="B23" s="623"/>
      <c r="C23" s="623"/>
      <c r="D23" s="623"/>
      <c r="E23" s="623"/>
      <c r="F23" s="623"/>
      <c r="G23" s="624"/>
      <c r="H23" s="195" t="s">
        <v>1521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39.950000000000003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21.6" customHeight="1">
      <c r="A3" s="217" t="s">
        <v>1264</v>
      </c>
      <c r="B3" s="685" t="s">
        <v>1522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5.0999999999999996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6"/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711" t="s">
        <v>1523</v>
      </c>
      <c r="B7" s="712"/>
      <c r="C7" s="713"/>
      <c r="D7" s="189" t="s">
        <v>1524</v>
      </c>
      <c r="E7" s="192">
        <v>37.5</v>
      </c>
      <c r="F7" s="189" t="s">
        <v>1276</v>
      </c>
      <c r="G7" s="194">
        <v>1.875</v>
      </c>
      <c r="H7" s="6"/>
    </row>
    <row r="8" spans="1:8" ht="10.7" customHeight="1">
      <c r="A8" s="711" t="s">
        <v>1525</v>
      </c>
      <c r="B8" s="712"/>
      <c r="C8" s="713"/>
      <c r="D8" s="189" t="s">
        <v>1526</v>
      </c>
      <c r="E8" s="192">
        <v>468.75</v>
      </c>
      <c r="F8" s="189" t="s">
        <v>1297</v>
      </c>
      <c r="G8" s="194">
        <v>117.188</v>
      </c>
      <c r="H8" s="6"/>
    </row>
    <row r="9" spans="1:8" ht="10.7" customHeight="1">
      <c r="A9" s="711" t="s">
        <v>1527</v>
      </c>
      <c r="B9" s="712"/>
      <c r="C9" s="713"/>
      <c r="D9" s="189" t="s">
        <v>1526</v>
      </c>
      <c r="E9" s="192">
        <v>281.25</v>
      </c>
      <c r="F9" s="189" t="s">
        <v>1297</v>
      </c>
      <c r="G9" s="194">
        <v>70.313000000000002</v>
      </c>
      <c r="H9" s="6"/>
    </row>
    <row r="10" spans="1:8" ht="10.7" customHeight="1">
      <c r="A10" s="711" t="s">
        <v>1528</v>
      </c>
      <c r="B10" s="712"/>
      <c r="C10" s="713"/>
      <c r="D10" s="189" t="s">
        <v>1526</v>
      </c>
      <c r="E10" s="192">
        <v>257.5</v>
      </c>
      <c r="F10" s="189" t="s">
        <v>1297</v>
      </c>
      <c r="G10" s="194">
        <v>64.375</v>
      </c>
      <c r="H10" s="6"/>
    </row>
    <row r="11" spans="1:8" ht="10.7" customHeight="1">
      <c r="A11" s="619" t="s">
        <v>1281</v>
      </c>
      <c r="B11" s="620"/>
      <c r="C11" s="620"/>
      <c r="D11" s="620"/>
      <c r="E11" s="620"/>
      <c r="F11" s="620"/>
      <c r="G11" s="621"/>
      <c r="H11" s="195" t="s">
        <v>1529</v>
      </c>
    </row>
    <row r="12" spans="1:8" ht="24.75" customHeight="1">
      <c r="A12" s="645" t="s">
        <v>1283</v>
      </c>
      <c r="B12" s="646"/>
      <c r="C12" s="646"/>
      <c r="D12" s="646"/>
      <c r="E12" s="646"/>
      <c r="F12" s="646"/>
      <c r="G12" s="646"/>
      <c r="H12" s="647"/>
    </row>
    <row r="13" spans="1:8" ht="10.7" customHeight="1">
      <c r="A13" s="633" t="s">
        <v>1270</v>
      </c>
      <c r="B13" s="634"/>
      <c r="C13" s="635"/>
      <c r="D13" s="196" t="s">
        <v>1284</v>
      </c>
      <c r="E13" s="189" t="s">
        <v>1285</v>
      </c>
      <c r="F13" s="188" t="s">
        <v>1286</v>
      </c>
      <c r="G13" s="190" t="s">
        <v>1274</v>
      </c>
      <c r="H13" s="6"/>
    </row>
    <row r="14" spans="1:8" ht="19.7" customHeight="1">
      <c r="A14" s="711" t="s">
        <v>1530</v>
      </c>
      <c r="B14" s="712"/>
      <c r="C14" s="713"/>
      <c r="D14" s="220" t="s">
        <v>1459</v>
      </c>
      <c r="E14" s="221">
        <v>36.6</v>
      </c>
      <c r="F14" s="222">
        <v>1050</v>
      </c>
      <c r="G14" s="223">
        <v>38.43</v>
      </c>
      <c r="H14" s="28"/>
    </row>
    <row r="15" spans="1:8" ht="10.7" customHeight="1">
      <c r="A15" s="711" t="s">
        <v>1531</v>
      </c>
      <c r="B15" s="712"/>
      <c r="C15" s="713"/>
      <c r="D15" s="189" t="s">
        <v>1410</v>
      </c>
      <c r="E15" s="192">
        <v>3.84</v>
      </c>
      <c r="F15" s="190" t="s">
        <v>1532</v>
      </c>
      <c r="G15" s="194">
        <v>2.5499999999999998</v>
      </c>
      <c r="H15" s="6"/>
    </row>
    <row r="16" spans="1:8" ht="10.7" customHeight="1">
      <c r="A16" s="711" t="s">
        <v>1533</v>
      </c>
      <c r="B16" s="712"/>
      <c r="C16" s="713"/>
      <c r="D16" s="189" t="s">
        <v>1410</v>
      </c>
      <c r="E16" s="192">
        <v>12.824999999999999</v>
      </c>
      <c r="F16" s="190" t="s">
        <v>1534</v>
      </c>
      <c r="G16" s="194">
        <v>2.129</v>
      </c>
      <c r="H16" s="6"/>
    </row>
    <row r="17" spans="1:9" ht="10.7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1535</v>
      </c>
    </row>
    <row r="18" spans="1:9" ht="24.75" customHeight="1">
      <c r="A18" s="639" t="s">
        <v>1291</v>
      </c>
      <c r="B18" s="640"/>
      <c r="C18" s="640"/>
      <c r="D18" s="640"/>
      <c r="E18" s="640"/>
      <c r="F18" s="640"/>
      <c r="G18" s="640"/>
      <c r="H18" s="641"/>
    </row>
    <row r="19" spans="1:9" ht="10.7" customHeight="1">
      <c r="A19" s="642" t="s">
        <v>1292</v>
      </c>
      <c r="B19" s="643"/>
      <c r="C19" s="196" t="s">
        <v>1284</v>
      </c>
      <c r="D19" s="185" t="s">
        <v>1286</v>
      </c>
      <c r="E19" s="189" t="s">
        <v>1293</v>
      </c>
      <c r="F19" s="642" t="s">
        <v>1294</v>
      </c>
      <c r="G19" s="643"/>
      <c r="H19" s="6"/>
    </row>
    <row r="20" spans="1:9" ht="10.7" customHeight="1">
      <c r="A20" s="626" t="s">
        <v>1536</v>
      </c>
      <c r="B20" s="627"/>
      <c r="C20" s="190" t="s">
        <v>1296</v>
      </c>
      <c r="D20" s="190" t="s">
        <v>1297</v>
      </c>
      <c r="E20" s="192">
        <v>150</v>
      </c>
      <c r="F20" s="628">
        <v>37.5</v>
      </c>
      <c r="G20" s="629"/>
      <c r="H20" s="6"/>
    </row>
    <row r="21" spans="1:9" ht="10.7" customHeight="1">
      <c r="A21" s="619" t="s">
        <v>1281</v>
      </c>
      <c r="B21" s="620"/>
      <c r="C21" s="620"/>
      <c r="D21" s="620"/>
      <c r="E21" s="620"/>
      <c r="F21" s="620"/>
      <c r="G21" s="621"/>
      <c r="H21" s="195" t="s">
        <v>1537</v>
      </c>
    </row>
    <row r="22" spans="1:9" ht="24.75" customHeight="1">
      <c r="A22" s="630" t="s">
        <v>1299</v>
      </c>
      <c r="B22" s="631"/>
      <c r="C22" s="631"/>
      <c r="D22" s="631"/>
      <c r="E22" s="631"/>
      <c r="F22" s="631"/>
      <c r="G22" s="631"/>
      <c r="H22" s="632"/>
    </row>
    <row r="23" spans="1:9" ht="10.7" customHeight="1">
      <c r="A23" s="633" t="s">
        <v>1270</v>
      </c>
      <c r="B23" s="634"/>
      <c r="C23" s="635"/>
      <c r="D23" s="196" t="s">
        <v>1284</v>
      </c>
      <c r="E23" s="189" t="s">
        <v>1285</v>
      </c>
      <c r="F23" s="188" t="s">
        <v>1286</v>
      </c>
      <c r="G23" s="190" t="s">
        <v>1274</v>
      </c>
      <c r="H23" s="6"/>
    </row>
    <row r="24" spans="1:9" ht="10.7" customHeight="1">
      <c r="A24" s="642" t="s">
        <v>1421</v>
      </c>
      <c r="B24" s="644"/>
      <c r="C24" s="643"/>
      <c r="D24" s="189" t="s">
        <v>1422</v>
      </c>
      <c r="E24" s="189" t="s">
        <v>1423</v>
      </c>
      <c r="F24" s="190" t="s">
        <v>1435</v>
      </c>
      <c r="G24" s="190" t="s">
        <v>1538</v>
      </c>
      <c r="H24" s="6"/>
    </row>
    <row r="25" spans="1:9" ht="10.7" customHeight="1">
      <c r="A25" s="642" t="s">
        <v>1539</v>
      </c>
      <c r="B25" s="644"/>
      <c r="C25" s="643"/>
      <c r="D25" s="189" t="s">
        <v>1422</v>
      </c>
      <c r="E25" s="189" t="s">
        <v>1540</v>
      </c>
      <c r="F25" s="190" t="s">
        <v>1541</v>
      </c>
      <c r="G25" s="190" t="s">
        <v>1425</v>
      </c>
      <c r="H25" s="6"/>
    </row>
    <row r="26" spans="1:9" ht="10.7" customHeight="1">
      <c r="A26" s="619" t="s">
        <v>1281</v>
      </c>
      <c r="B26" s="620"/>
      <c r="C26" s="620"/>
      <c r="D26" s="620"/>
      <c r="E26" s="620"/>
      <c r="F26" s="620"/>
      <c r="G26" s="621"/>
      <c r="H26" s="195" t="s">
        <v>1542</v>
      </c>
    </row>
    <row r="27" spans="1:9" ht="10.7" customHeight="1">
      <c r="A27" s="471"/>
      <c r="B27" s="431"/>
      <c r="C27" s="431"/>
      <c r="D27" s="431"/>
      <c r="E27" s="431"/>
      <c r="F27" s="431"/>
      <c r="G27" s="431"/>
      <c r="H27" s="472"/>
    </row>
    <row r="28" spans="1:9" ht="11.25" customHeight="1">
      <c r="A28" s="622" t="s">
        <v>1303</v>
      </c>
      <c r="B28" s="623"/>
      <c r="C28" s="623"/>
      <c r="D28" s="623"/>
      <c r="E28" s="623"/>
      <c r="F28" s="623"/>
      <c r="G28" s="624"/>
      <c r="H28" s="195" t="s">
        <v>1543</v>
      </c>
    </row>
    <row r="29" spans="1:9" ht="8.25" customHeight="1">
      <c r="A29" s="625" t="s">
        <v>1305</v>
      </c>
      <c r="B29" s="625"/>
      <c r="C29" s="625"/>
      <c r="D29" s="625"/>
      <c r="E29" s="625"/>
      <c r="F29" s="625"/>
      <c r="G29" s="625"/>
      <c r="H29" s="625"/>
      <c r="I29" s="625"/>
    </row>
    <row r="30" spans="1:9" ht="39.950000000000003" customHeight="1"/>
  </sheetData>
  <mergeCells count="3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C10"/>
    <mergeCell ref="A11:G11"/>
    <mergeCell ref="A12:H12"/>
    <mergeCell ref="A13:C13"/>
    <mergeCell ref="A14:C14"/>
    <mergeCell ref="A15:C15"/>
    <mergeCell ref="A16:C16"/>
    <mergeCell ref="A17:G17"/>
    <mergeCell ref="A18:H18"/>
    <mergeCell ref="A19:B19"/>
    <mergeCell ref="F19:G19"/>
    <mergeCell ref="A20:B20"/>
    <mergeCell ref="F20:G20"/>
    <mergeCell ref="A26:G26"/>
    <mergeCell ref="A27:H27"/>
    <mergeCell ref="A28:G28"/>
    <mergeCell ref="A29:I29"/>
    <mergeCell ref="A21:G21"/>
    <mergeCell ref="A22:H22"/>
    <mergeCell ref="A23:C23"/>
    <mergeCell ref="A24:C24"/>
    <mergeCell ref="A25:C25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37.35" customHeight="1">
      <c r="A3" s="217" t="s">
        <v>1264</v>
      </c>
      <c r="B3" s="685" t="s">
        <v>1544</v>
      </c>
      <c r="C3" s="686"/>
      <c r="D3" s="686"/>
      <c r="E3" s="686"/>
      <c r="F3" s="687"/>
      <c r="G3" s="717" t="s">
        <v>1310</v>
      </c>
      <c r="H3" s="718"/>
    </row>
    <row r="4" spans="1:8" ht="10.7" customHeight="1">
      <c r="A4" s="187">
        <v>5.2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711" t="s">
        <v>1525</v>
      </c>
      <c r="B7" s="712"/>
      <c r="C7" s="713"/>
      <c r="D7" s="189" t="s">
        <v>1526</v>
      </c>
      <c r="E7" s="192">
        <v>468.75</v>
      </c>
      <c r="F7" s="189" t="s">
        <v>1545</v>
      </c>
      <c r="G7" s="194">
        <v>14.063000000000001</v>
      </c>
      <c r="H7" s="6"/>
    </row>
    <row r="8" spans="1:8" ht="10.7" customHeight="1">
      <c r="A8" s="711" t="s">
        <v>1389</v>
      </c>
      <c r="B8" s="712"/>
      <c r="C8" s="713"/>
      <c r="D8" s="188" t="s">
        <v>1546</v>
      </c>
      <c r="E8" s="192">
        <v>69</v>
      </c>
      <c r="F8" s="189" t="s">
        <v>1276</v>
      </c>
      <c r="G8" s="194">
        <v>3.45</v>
      </c>
      <c r="H8" s="6"/>
    </row>
    <row r="9" spans="1:8" ht="10.7" customHeight="1">
      <c r="A9" s="619" t="s">
        <v>1281</v>
      </c>
      <c r="B9" s="620"/>
      <c r="C9" s="620"/>
      <c r="D9" s="620"/>
      <c r="E9" s="620"/>
      <c r="F9" s="620"/>
      <c r="G9" s="621"/>
      <c r="H9" s="195" t="s">
        <v>1547</v>
      </c>
    </row>
    <row r="10" spans="1:8" ht="24.75" customHeight="1">
      <c r="A10" s="645" t="s">
        <v>1283</v>
      </c>
      <c r="B10" s="646"/>
      <c r="C10" s="646"/>
      <c r="D10" s="646"/>
      <c r="E10" s="646"/>
      <c r="F10" s="646"/>
      <c r="G10" s="646"/>
      <c r="H10" s="647"/>
    </row>
    <row r="11" spans="1:8" ht="10.7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90" t="s">
        <v>1274</v>
      </c>
      <c r="H11" s="6"/>
    </row>
    <row r="12" spans="1:8" ht="19.7" customHeight="1">
      <c r="A12" s="714" t="s">
        <v>1548</v>
      </c>
      <c r="B12" s="715"/>
      <c r="C12" s="716"/>
      <c r="D12" s="220" t="s">
        <v>1459</v>
      </c>
      <c r="E12" s="221">
        <v>36.6</v>
      </c>
      <c r="F12" s="222">
        <v>1050</v>
      </c>
      <c r="G12" s="223">
        <v>38.43</v>
      </c>
      <c r="H12" s="28"/>
    </row>
    <row r="13" spans="1:8" ht="10.7" customHeight="1">
      <c r="A13" s="711" t="s">
        <v>1549</v>
      </c>
      <c r="B13" s="712"/>
      <c r="C13" s="713"/>
      <c r="D13" s="189" t="s">
        <v>1410</v>
      </c>
      <c r="E13" s="192">
        <v>140.1</v>
      </c>
      <c r="F13" s="190" t="s">
        <v>1550</v>
      </c>
      <c r="G13" s="194">
        <v>23.35</v>
      </c>
      <c r="H13" s="6"/>
    </row>
    <row r="14" spans="1:8" ht="10.7" customHeight="1">
      <c r="A14" s="711" t="s">
        <v>1531</v>
      </c>
      <c r="B14" s="712"/>
      <c r="C14" s="713"/>
      <c r="D14" s="189" t="s">
        <v>1410</v>
      </c>
      <c r="E14" s="192">
        <v>3.84</v>
      </c>
      <c r="F14" s="190" t="s">
        <v>1532</v>
      </c>
      <c r="G14" s="194">
        <v>2.5499999999999998</v>
      </c>
      <c r="H14" s="6"/>
    </row>
    <row r="15" spans="1:8" ht="10.7" customHeight="1">
      <c r="A15" s="711" t="s">
        <v>1533</v>
      </c>
      <c r="B15" s="712"/>
      <c r="C15" s="713"/>
      <c r="D15" s="189" t="s">
        <v>1410</v>
      </c>
      <c r="E15" s="192">
        <v>12.824999999999999</v>
      </c>
      <c r="F15" s="190" t="s">
        <v>1551</v>
      </c>
      <c r="G15" s="194">
        <v>3.99</v>
      </c>
      <c r="H15" s="6"/>
    </row>
    <row r="16" spans="1:8" ht="10.7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1552</v>
      </c>
    </row>
    <row r="17" spans="1:9" ht="24.75" customHeight="1">
      <c r="A17" s="639" t="s">
        <v>1291</v>
      </c>
      <c r="B17" s="640"/>
      <c r="C17" s="640"/>
      <c r="D17" s="640"/>
      <c r="E17" s="640"/>
      <c r="F17" s="640"/>
      <c r="G17" s="640"/>
      <c r="H17" s="641"/>
    </row>
    <row r="18" spans="1:9" ht="10.7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10.7" customHeight="1">
      <c r="A19" s="626" t="s">
        <v>1553</v>
      </c>
      <c r="B19" s="627"/>
      <c r="C19" s="190" t="s">
        <v>1296</v>
      </c>
      <c r="D19" s="190" t="s">
        <v>1554</v>
      </c>
      <c r="E19" s="192">
        <v>150</v>
      </c>
      <c r="F19" s="628">
        <v>69</v>
      </c>
      <c r="G19" s="629"/>
      <c r="H19" s="6"/>
    </row>
    <row r="20" spans="1:9" ht="10.7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1555</v>
      </c>
    </row>
    <row r="21" spans="1:9" ht="24.75" customHeight="1">
      <c r="A21" s="630" t="s">
        <v>1299</v>
      </c>
      <c r="B21" s="631"/>
      <c r="C21" s="631"/>
      <c r="D21" s="631"/>
      <c r="E21" s="631"/>
      <c r="F21" s="631"/>
      <c r="G21" s="631"/>
      <c r="H21" s="632"/>
    </row>
    <row r="22" spans="1:9" ht="10.7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90" t="s">
        <v>1274</v>
      </c>
      <c r="H22" s="6"/>
    </row>
    <row r="23" spans="1:9" ht="10.7" customHeight="1">
      <c r="A23" s="642" t="s">
        <v>1421</v>
      </c>
      <c r="B23" s="644"/>
      <c r="C23" s="643"/>
      <c r="D23" s="189" t="s">
        <v>1422</v>
      </c>
      <c r="E23" s="189" t="s">
        <v>1423</v>
      </c>
      <c r="F23" s="190" t="s">
        <v>1497</v>
      </c>
      <c r="G23" s="190" t="s">
        <v>1556</v>
      </c>
      <c r="H23" s="6"/>
    </row>
    <row r="24" spans="1:9" ht="10.7" customHeight="1">
      <c r="A24" s="642" t="s">
        <v>1539</v>
      </c>
      <c r="B24" s="644"/>
      <c r="C24" s="643"/>
      <c r="D24" s="189" t="s">
        <v>1422</v>
      </c>
      <c r="E24" s="189" t="s">
        <v>1540</v>
      </c>
      <c r="F24" s="190" t="s">
        <v>1541</v>
      </c>
      <c r="G24" s="190" t="s">
        <v>1425</v>
      </c>
      <c r="H24" s="6"/>
    </row>
    <row r="25" spans="1:9" ht="10.7" customHeight="1">
      <c r="A25" s="619" t="s">
        <v>1281</v>
      </c>
      <c r="B25" s="620"/>
      <c r="C25" s="620"/>
      <c r="D25" s="620"/>
      <c r="E25" s="620"/>
      <c r="F25" s="620"/>
      <c r="G25" s="621"/>
      <c r="H25" s="195" t="s">
        <v>1557</v>
      </c>
    </row>
    <row r="26" spans="1:9" ht="10.7" customHeight="1">
      <c r="A26" s="471"/>
      <c r="B26" s="431"/>
      <c r="C26" s="431"/>
      <c r="D26" s="431"/>
      <c r="E26" s="431"/>
      <c r="F26" s="431"/>
      <c r="G26" s="431"/>
      <c r="H26" s="472"/>
    </row>
    <row r="27" spans="1:9" ht="11.25" customHeight="1">
      <c r="A27" s="622" t="s">
        <v>1303</v>
      </c>
      <c r="B27" s="623"/>
      <c r="C27" s="623"/>
      <c r="D27" s="623"/>
      <c r="E27" s="623"/>
      <c r="F27" s="623"/>
      <c r="G27" s="624"/>
      <c r="H27" s="195" t="s">
        <v>1558</v>
      </c>
    </row>
    <row r="28" spans="1:9" ht="8.25" customHeight="1">
      <c r="A28" s="625" t="s">
        <v>1305</v>
      </c>
      <c r="B28" s="625"/>
      <c r="C28" s="625"/>
      <c r="D28" s="625"/>
      <c r="E28" s="625"/>
      <c r="F28" s="625"/>
      <c r="G28" s="625"/>
      <c r="H28" s="625"/>
      <c r="I28" s="625"/>
    </row>
    <row r="29" spans="1:9" ht="39.950000000000003" customHeight="1"/>
  </sheetData>
  <mergeCells count="33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H26"/>
    <mergeCell ref="A27:G27"/>
    <mergeCell ref="A28:I28"/>
    <mergeCell ref="A21:H21"/>
    <mergeCell ref="A22:C22"/>
    <mergeCell ref="A23:C23"/>
    <mergeCell ref="A24:C24"/>
    <mergeCell ref="A25:G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workbookViewId="0">
      <selection activeCell="A3" sqref="A3:F35"/>
    </sheetView>
  </sheetViews>
  <sheetFormatPr baseColWidth="10" defaultColWidth="8.83203125" defaultRowHeight="12.75"/>
  <cols>
    <col min="1" max="1" width="6.83203125" customWidth="1"/>
    <col min="2" max="2" width="38" customWidth="1"/>
    <col min="3" max="3" width="10.83203125" customWidth="1"/>
    <col min="4" max="4" width="10.33203125" customWidth="1"/>
    <col min="5" max="5" width="16.83203125" customWidth="1"/>
    <col min="6" max="6" width="26" customWidth="1"/>
    <col min="7" max="7" width="7.33203125" customWidth="1"/>
  </cols>
  <sheetData>
    <row r="1" spans="1:7" ht="27" customHeight="1">
      <c r="A1" s="387" t="s">
        <v>0</v>
      </c>
      <c r="B1" s="387"/>
      <c r="C1" s="387"/>
      <c r="D1" s="387"/>
      <c r="E1" s="387"/>
      <c r="F1" s="387"/>
      <c r="G1" s="387"/>
    </row>
    <row r="2" spans="1:7" ht="68.099999999999994" customHeight="1"/>
    <row r="3" spans="1:7" ht="18" customHeight="1">
      <c r="A3" s="12">
        <v>13.6</v>
      </c>
      <c r="B3" s="9" t="s">
        <v>239</v>
      </c>
      <c r="C3" s="20" t="s">
        <v>7</v>
      </c>
      <c r="D3" s="2" t="s">
        <v>182</v>
      </c>
      <c r="E3" s="2" t="s">
        <v>240</v>
      </c>
      <c r="F3" s="7" t="s">
        <v>241</v>
      </c>
    </row>
    <row r="4" spans="1:7" ht="30.75" customHeight="1">
      <c r="A4" s="17">
        <v>13.7</v>
      </c>
      <c r="B4" s="7" t="s">
        <v>242</v>
      </c>
      <c r="C4" s="21" t="s">
        <v>7</v>
      </c>
      <c r="D4" s="10" t="s">
        <v>182</v>
      </c>
      <c r="E4" s="10" t="s">
        <v>243</v>
      </c>
      <c r="F4" s="15" t="s">
        <v>244</v>
      </c>
    </row>
    <row r="5" spans="1:7" ht="27" customHeight="1">
      <c r="A5" s="17">
        <v>13.8</v>
      </c>
      <c r="B5" s="7" t="s">
        <v>245</v>
      </c>
      <c r="C5" s="21" t="s">
        <v>7</v>
      </c>
      <c r="D5" s="10" t="s">
        <v>182</v>
      </c>
      <c r="E5" s="10" t="s">
        <v>246</v>
      </c>
      <c r="F5" s="15" t="s">
        <v>247</v>
      </c>
    </row>
    <row r="6" spans="1:7" ht="27" customHeight="1">
      <c r="A6" s="17">
        <v>13.9</v>
      </c>
      <c r="B6" s="9" t="s">
        <v>248</v>
      </c>
      <c r="C6" s="21" t="s">
        <v>7</v>
      </c>
      <c r="D6" s="10" t="s">
        <v>182</v>
      </c>
      <c r="E6" s="10" t="s">
        <v>249</v>
      </c>
      <c r="F6" s="15" t="s">
        <v>250</v>
      </c>
    </row>
    <row r="7" spans="1:7" ht="18" customHeight="1">
      <c r="A7" s="13">
        <v>13.1</v>
      </c>
      <c r="B7" s="9" t="s">
        <v>251</v>
      </c>
      <c r="C7" s="20" t="s">
        <v>7</v>
      </c>
      <c r="D7" s="2" t="s">
        <v>182</v>
      </c>
      <c r="E7" s="2" t="s">
        <v>252</v>
      </c>
      <c r="F7" s="7" t="s">
        <v>253</v>
      </c>
    </row>
    <row r="8" spans="1:7" ht="18" customHeight="1">
      <c r="A8" s="13">
        <v>13.11</v>
      </c>
      <c r="B8" s="9" t="s">
        <v>254</v>
      </c>
      <c r="C8" s="20" t="s">
        <v>7</v>
      </c>
      <c r="D8" s="2" t="s">
        <v>9</v>
      </c>
      <c r="E8" s="2" t="s">
        <v>255</v>
      </c>
      <c r="F8" s="7" t="s">
        <v>256</v>
      </c>
    </row>
    <row r="9" spans="1:7" ht="21.2" customHeight="1">
      <c r="A9" s="13">
        <v>13.12</v>
      </c>
      <c r="B9" s="7" t="s">
        <v>257</v>
      </c>
      <c r="C9" s="20" t="s">
        <v>7</v>
      </c>
      <c r="D9" s="2" t="s">
        <v>9</v>
      </c>
      <c r="E9" s="2" t="s">
        <v>258</v>
      </c>
      <c r="F9" s="7" t="s">
        <v>259</v>
      </c>
    </row>
    <row r="10" spans="1:7" ht="47.85" customHeight="1">
      <c r="A10" s="14">
        <v>13.13</v>
      </c>
      <c r="B10" s="7" t="s">
        <v>260</v>
      </c>
      <c r="C10" s="21" t="s">
        <v>7</v>
      </c>
      <c r="D10" s="10" t="s">
        <v>9</v>
      </c>
      <c r="E10" s="10" t="s">
        <v>261</v>
      </c>
      <c r="F10" s="15" t="s">
        <v>262</v>
      </c>
    </row>
    <row r="11" spans="1:7" ht="38.25" customHeight="1">
      <c r="A11" s="14">
        <v>13.14</v>
      </c>
      <c r="B11" s="9" t="s">
        <v>263</v>
      </c>
      <c r="C11" s="21" t="s">
        <v>7</v>
      </c>
      <c r="D11" s="10" t="s">
        <v>8</v>
      </c>
      <c r="E11" s="10" t="s">
        <v>264</v>
      </c>
      <c r="F11" s="15" t="s">
        <v>265</v>
      </c>
    </row>
    <row r="12" spans="1:7" ht="20.25" customHeight="1">
      <c r="A12" s="13">
        <v>13.15</v>
      </c>
      <c r="B12" s="9" t="s">
        <v>266</v>
      </c>
      <c r="C12" s="20" t="s">
        <v>7</v>
      </c>
      <c r="D12" s="2" t="s">
        <v>182</v>
      </c>
      <c r="E12" s="2" t="s">
        <v>267</v>
      </c>
      <c r="F12" s="7" t="s">
        <v>268</v>
      </c>
    </row>
    <row r="13" spans="1:7" ht="36.950000000000003" customHeight="1">
      <c r="A13" s="13">
        <v>13.16</v>
      </c>
      <c r="B13" s="7" t="s">
        <v>269</v>
      </c>
      <c r="C13" s="20" t="s">
        <v>7</v>
      </c>
      <c r="D13" s="2" t="s">
        <v>9</v>
      </c>
      <c r="E13" s="2" t="s">
        <v>270</v>
      </c>
      <c r="F13" s="7" t="s">
        <v>271</v>
      </c>
    </row>
    <row r="14" spans="1:7" ht="9" customHeight="1">
      <c r="A14" s="391"/>
      <c r="B14" s="392"/>
      <c r="C14" s="392"/>
      <c r="D14" s="392"/>
      <c r="E14" s="393"/>
      <c r="F14" s="5" t="s">
        <v>272</v>
      </c>
    </row>
    <row r="15" spans="1:7" ht="9" customHeight="1">
      <c r="A15" s="4">
        <v>14</v>
      </c>
      <c r="B15" s="5" t="s">
        <v>273</v>
      </c>
      <c r="C15" s="6"/>
      <c r="D15" s="6"/>
      <c r="E15" s="6"/>
      <c r="F15" s="6"/>
    </row>
    <row r="16" spans="1:7" ht="9" customHeight="1">
      <c r="A16" s="12">
        <v>10.9</v>
      </c>
      <c r="B16" s="7" t="s">
        <v>136</v>
      </c>
      <c r="C16" s="20" t="s">
        <v>137</v>
      </c>
      <c r="D16" s="2" t="s">
        <v>274</v>
      </c>
      <c r="E16" s="2" t="s">
        <v>139</v>
      </c>
      <c r="F16" s="7" t="s">
        <v>275</v>
      </c>
    </row>
    <row r="17" spans="1:6" ht="9" customHeight="1">
      <c r="A17" s="12">
        <v>14.2</v>
      </c>
      <c r="B17" s="7" t="s">
        <v>276</v>
      </c>
      <c r="C17" s="20" t="s">
        <v>7</v>
      </c>
      <c r="D17" s="2" t="s">
        <v>8</v>
      </c>
      <c r="E17" s="19">
        <v>56.351999999999997</v>
      </c>
      <c r="F17" s="7" t="s">
        <v>277</v>
      </c>
    </row>
    <row r="18" spans="1:6" ht="18" customHeight="1">
      <c r="A18" s="12">
        <v>14.3</v>
      </c>
      <c r="B18" s="9" t="s">
        <v>278</v>
      </c>
      <c r="C18" s="20" t="s">
        <v>137</v>
      </c>
      <c r="D18" s="2" t="s">
        <v>279</v>
      </c>
      <c r="E18" s="19">
        <v>15.462</v>
      </c>
      <c r="F18" s="7" t="s">
        <v>280</v>
      </c>
    </row>
    <row r="19" spans="1:6" ht="9" customHeight="1">
      <c r="A19" s="12">
        <v>14.4</v>
      </c>
      <c r="B19" s="7" t="s">
        <v>281</v>
      </c>
      <c r="C19" s="20" t="s">
        <v>137</v>
      </c>
      <c r="D19" s="2" t="s">
        <v>282</v>
      </c>
      <c r="E19" s="19">
        <v>15.039</v>
      </c>
      <c r="F19" s="7" t="s">
        <v>283</v>
      </c>
    </row>
    <row r="20" spans="1:6" ht="9" customHeight="1">
      <c r="A20" s="12">
        <v>14.5</v>
      </c>
      <c r="B20" s="7" t="s">
        <v>284</v>
      </c>
      <c r="C20" s="20" t="s">
        <v>6</v>
      </c>
      <c r="D20" s="2" t="s">
        <v>285</v>
      </c>
      <c r="E20" s="19">
        <v>312.06799999999998</v>
      </c>
      <c r="F20" s="7" t="s">
        <v>286</v>
      </c>
    </row>
    <row r="21" spans="1:6" ht="27" customHeight="1">
      <c r="A21" s="17">
        <v>14.6</v>
      </c>
      <c r="B21" s="7" t="s">
        <v>287</v>
      </c>
      <c r="C21" s="21" t="s">
        <v>288</v>
      </c>
      <c r="D21" s="10" t="s">
        <v>289</v>
      </c>
      <c r="E21" s="24">
        <v>255.67500000000001</v>
      </c>
      <c r="F21" s="15" t="s">
        <v>290</v>
      </c>
    </row>
    <row r="22" spans="1:6" ht="27" customHeight="1">
      <c r="A22" s="17">
        <v>14.7</v>
      </c>
      <c r="B22" s="7" t="s">
        <v>291</v>
      </c>
      <c r="C22" s="21" t="s">
        <v>4</v>
      </c>
      <c r="D22" s="10" t="s">
        <v>9</v>
      </c>
      <c r="E22" s="10" t="s">
        <v>292</v>
      </c>
      <c r="F22" s="15" t="s">
        <v>293</v>
      </c>
    </row>
    <row r="23" spans="1:6" ht="18" customHeight="1">
      <c r="A23" s="12">
        <v>14.8</v>
      </c>
      <c r="B23" s="9" t="s">
        <v>294</v>
      </c>
      <c r="C23" s="20" t="s">
        <v>137</v>
      </c>
      <c r="D23" s="2" t="s">
        <v>295</v>
      </c>
      <c r="E23" s="19">
        <v>12.04</v>
      </c>
      <c r="F23" s="7" t="s">
        <v>296</v>
      </c>
    </row>
    <row r="24" spans="1:6" ht="27" customHeight="1">
      <c r="A24" s="17">
        <v>14.9</v>
      </c>
      <c r="B24" s="7" t="s">
        <v>297</v>
      </c>
      <c r="C24" s="21" t="s">
        <v>6</v>
      </c>
      <c r="D24" s="10" t="s">
        <v>298</v>
      </c>
      <c r="E24" s="24">
        <v>248.24600000000001</v>
      </c>
      <c r="F24" s="15" t="s">
        <v>299</v>
      </c>
    </row>
    <row r="25" spans="1:6" ht="9" customHeight="1">
      <c r="A25" s="13">
        <v>14.1</v>
      </c>
      <c r="B25" s="7" t="s">
        <v>300</v>
      </c>
      <c r="C25" s="20" t="s">
        <v>288</v>
      </c>
      <c r="D25" s="2" t="s">
        <v>301</v>
      </c>
      <c r="E25" s="19">
        <v>786.096</v>
      </c>
      <c r="F25" s="7" t="s">
        <v>302</v>
      </c>
    </row>
    <row r="26" spans="1:6" ht="18" customHeight="1">
      <c r="A26" s="13">
        <v>14.11</v>
      </c>
      <c r="B26" s="9" t="s">
        <v>303</v>
      </c>
      <c r="C26" s="20" t="s">
        <v>6</v>
      </c>
      <c r="D26" s="2" t="s">
        <v>304</v>
      </c>
      <c r="E26" s="19">
        <v>253.023</v>
      </c>
      <c r="F26" s="7" t="s">
        <v>305</v>
      </c>
    </row>
    <row r="27" spans="1:6" ht="18" customHeight="1">
      <c r="A27" s="13">
        <v>14.12</v>
      </c>
      <c r="B27" s="9" t="s">
        <v>306</v>
      </c>
      <c r="C27" s="20" t="s">
        <v>137</v>
      </c>
      <c r="D27" s="2" t="s">
        <v>307</v>
      </c>
      <c r="E27" s="19">
        <v>17.431000000000001</v>
      </c>
      <c r="F27" s="7" t="s">
        <v>308</v>
      </c>
    </row>
    <row r="28" spans="1:6" ht="19.5" customHeight="1">
      <c r="A28" s="13">
        <v>14.13</v>
      </c>
      <c r="B28" s="7" t="s">
        <v>309</v>
      </c>
      <c r="C28" s="20" t="s">
        <v>137</v>
      </c>
      <c r="D28" s="2" t="s">
        <v>310</v>
      </c>
      <c r="E28" s="19">
        <v>13.273</v>
      </c>
      <c r="F28" s="7" t="s">
        <v>311</v>
      </c>
    </row>
    <row r="29" spans="1:6" ht="18" customHeight="1">
      <c r="A29" s="13">
        <v>14.14</v>
      </c>
      <c r="B29" s="9" t="s">
        <v>312</v>
      </c>
      <c r="C29" s="20" t="s">
        <v>6</v>
      </c>
      <c r="D29" s="2" t="s">
        <v>304</v>
      </c>
      <c r="E29" s="19">
        <v>167.33199999999999</v>
      </c>
      <c r="F29" s="7" t="s">
        <v>313</v>
      </c>
    </row>
    <row r="30" spans="1:6" ht="9" customHeight="1">
      <c r="A30" s="388" t="s">
        <v>3</v>
      </c>
      <c r="B30" s="389"/>
      <c r="C30" s="389"/>
      <c r="D30" s="389"/>
      <c r="E30" s="390"/>
      <c r="F30" s="5" t="s">
        <v>314</v>
      </c>
    </row>
    <row r="31" spans="1:6" ht="9" customHeight="1">
      <c r="A31" s="391"/>
      <c r="B31" s="392"/>
      <c r="C31" s="392"/>
      <c r="D31" s="392"/>
      <c r="E31" s="392"/>
      <c r="F31" s="392"/>
    </row>
    <row r="32" spans="1:6" ht="9" customHeight="1">
      <c r="A32" s="4">
        <v>15</v>
      </c>
      <c r="B32" s="5" t="s">
        <v>315</v>
      </c>
      <c r="C32" s="6"/>
      <c r="D32" s="6"/>
      <c r="E32" s="6"/>
      <c r="F32" s="6"/>
    </row>
    <row r="33" spans="1:6" ht="9" customHeight="1">
      <c r="A33" s="12">
        <v>15.1</v>
      </c>
      <c r="B33" s="7" t="s">
        <v>316</v>
      </c>
      <c r="C33" s="20" t="s">
        <v>4</v>
      </c>
      <c r="D33" s="2" t="s">
        <v>317</v>
      </c>
      <c r="E33" s="19">
        <v>22.141999999999999</v>
      </c>
      <c r="F33" s="7" t="s">
        <v>318</v>
      </c>
    </row>
    <row r="34" spans="1:6" ht="18" customHeight="1">
      <c r="A34" s="12">
        <v>15.2</v>
      </c>
      <c r="B34" s="9" t="s">
        <v>319</v>
      </c>
      <c r="C34" s="20" t="s">
        <v>7</v>
      </c>
      <c r="D34" s="2" t="s">
        <v>320</v>
      </c>
      <c r="E34" s="19">
        <v>184.52099999999999</v>
      </c>
      <c r="F34" s="7" t="s">
        <v>321</v>
      </c>
    </row>
    <row r="35" spans="1:6" ht="20.85" customHeight="1">
      <c r="A35" s="12">
        <v>15.3</v>
      </c>
      <c r="B35" s="7" t="s">
        <v>322</v>
      </c>
      <c r="C35" s="20" t="s">
        <v>6</v>
      </c>
      <c r="D35" s="2" t="s">
        <v>323</v>
      </c>
      <c r="E35" s="19">
        <v>147.00899999999999</v>
      </c>
      <c r="F35" s="7" t="s">
        <v>324</v>
      </c>
    </row>
  </sheetData>
  <mergeCells count="4">
    <mergeCell ref="A1:G1"/>
    <mergeCell ref="A14:E14"/>
    <mergeCell ref="A30:E30"/>
    <mergeCell ref="A31:F31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1559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5.3</v>
      </c>
      <c r="B4" s="648" t="s">
        <v>1267</v>
      </c>
      <c r="C4" s="649"/>
      <c r="D4" s="649"/>
      <c r="E4" s="649"/>
      <c r="F4" s="650"/>
      <c r="G4" s="651" t="s">
        <v>1440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7.0430000000000001</v>
      </c>
      <c r="F7" s="189" t="s">
        <v>1276</v>
      </c>
      <c r="G7" s="193">
        <v>352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1503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1413</v>
      </c>
      <c r="B11" s="644"/>
      <c r="C11" s="643"/>
      <c r="D11" s="189" t="s">
        <v>1288</v>
      </c>
      <c r="E11" s="192">
        <v>487.28899999999999</v>
      </c>
      <c r="F11" s="190" t="s">
        <v>1484</v>
      </c>
      <c r="G11" s="194">
        <v>10.233000000000001</v>
      </c>
      <c r="H11" s="6"/>
    </row>
    <row r="12" spans="1:8" ht="10.5" customHeight="1">
      <c r="A12" s="642" t="s">
        <v>1511</v>
      </c>
      <c r="B12" s="644"/>
      <c r="C12" s="643"/>
      <c r="D12" s="189" t="s">
        <v>1512</v>
      </c>
      <c r="E12" s="192">
        <v>17.114999999999998</v>
      </c>
      <c r="F12" s="190" t="s">
        <v>1560</v>
      </c>
      <c r="G12" s="194">
        <v>3.774</v>
      </c>
      <c r="H12" s="6"/>
    </row>
    <row r="13" spans="1:8" ht="10.5" customHeight="1">
      <c r="A13" s="619" t="s">
        <v>1281</v>
      </c>
      <c r="B13" s="620"/>
      <c r="C13" s="620"/>
      <c r="D13" s="620"/>
      <c r="E13" s="620"/>
      <c r="F13" s="620"/>
      <c r="G13" s="621"/>
      <c r="H13" s="195" t="s">
        <v>1561</v>
      </c>
    </row>
    <row r="14" spans="1:8" ht="24.75" customHeight="1">
      <c r="A14" s="639" t="s">
        <v>1291</v>
      </c>
      <c r="B14" s="640"/>
      <c r="C14" s="640"/>
      <c r="D14" s="640"/>
      <c r="E14" s="640"/>
      <c r="F14" s="640"/>
      <c r="G14" s="640"/>
      <c r="H14" s="641"/>
    </row>
    <row r="15" spans="1:8" ht="10.5" customHeight="1">
      <c r="A15" s="642" t="s">
        <v>1292</v>
      </c>
      <c r="B15" s="643"/>
      <c r="C15" s="196" t="s">
        <v>1284</v>
      </c>
      <c r="D15" s="185" t="s">
        <v>1286</v>
      </c>
      <c r="E15" s="189" t="s">
        <v>1293</v>
      </c>
      <c r="F15" s="642" t="s">
        <v>1294</v>
      </c>
      <c r="G15" s="643"/>
      <c r="H15" s="6"/>
    </row>
    <row r="16" spans="1:8" ht="10.5" customHeight="1">
      <c r="A16" s="626" t="s">
        <v>1295</v>
      </c>
      <c r="B16" s="627"/>
      <c r="C16" s="190" t="s">
        <v>1296</v>
      </c>
      <c r="D16" s="190" t="s">
        <v>1486</v>
      </c>
      <c r="E16" s="192">
        <v>17.606999999999999</v>
      </c>
      <c r="F16" s="628">
        <v>7.0430000000000001</v>
      </c>
      <c r="G16" s="629"/>
      <c r="H16" s="6"/>
    </row>
    <row r="17" spans="1:9" ht="10.5" customHeight="1">
      <c r="A17" s="619" t="s">
        <v>1281</v>
      </c>
      <c r="B17" s="620"/>
      <c r="C17" s="620"/>
      <c r="D17" s="620"/>
      <c r="E17" s="620"/>
      <c r="F17" s="620"/>
      <c r="G17" s="621"/>
      <c r="H17" s="195" t="s">
        <v>1487</v>
      </c>
    </row>
    <row r="18" spans="1:9" ht="24.75" customHeight="1">
      <c r="A18" s="630" t="s">
        <v>1299</v>
      </c>
      <c r="B18" s="631"/>
      <c r="C18" s="631"/>
      <c r="D18" s="631"/>
      <c r="E18" s="631"/>
      <c r="F18" s="631"/>
      <c r="G18" s="631"/>
      <c r="H18" s="632"/>
    </row>
    <row r="19" spans="1:9" ht="10.5" customHeight="1">
      <c r="A19" s="633" t="s">
        <v>1270</v>
      </c>
      <c r="B19" s="634"/>
      <c r="C19" s="635"/>
      <c r="D19" s="196" t="s">
        <v>1284</v>
      </c>
      <c r="E19" s="189" t="s">
        <v>1285</v>
      </c>
      <c r="F19" s="188" t="s">
        <v>1286</v>
      </c>
      <c r="G19" s="190" t="s">
        <v>1274</v>
      </c>
      <c r="H19" s="6"/>
    </row>
    <row r="20" spans="1:9" ht="10.5" customHeight="1">
      <c r="A20" s="642" t="s">
        <v>1421</v>
      </c>
      <c r="B20" s="644"/>
      <c r="C20" s="643"/>
      <c r="D20" s="189" t="s">
        <v>1422</v>
      </c>
      <c r="E20" s="189" t="s">
        <v>1423</v>
      </c>
      <c r="F20" s="190" t="s">
        <v>1518</v>
      </c>
      <c r="G20" s="190" t="s">
        <v>1562</v>
      </c>
      <c r="H20" s="6"/>
    </row>
    <row r="21" spans="1:9" ht="10.5" customHeight="1">
      <c r="A21" s="619" t="s">
        <v>1281</v>
      </c>
      <c r="B21" s="620"/>
      <c r="C21" s="620"/>
      <c r="D21" s="620"/>
      <c r="E21" s="620"/>
      <c r="F21" s="620"/>
      <c r="G21" s="621"/>
      <c r="H21" s="195" t="s">
        <v>1563</v>
      </c>
    </row>
    <row r="22" spans="1:9" ht="10.5" customHeight="1">
      <c r="A22" s="471"/>
      <c r="B22" s="431"/>
      <c r="C22" s="431"/>
      <c r="D22" s="431"/>
      <c r="E22" s="431"/>
      <c r="F22" s="431"/>
      <c r="G22" s="431"/>
      <c r="H22" s="472"/>
    </row>
    <row r="23" spans="1:9" ht="11.25" customHeight="1">
      <c r="A23" s="622" t="s">
        <v>1303</v>
      </c>
      <c r="B23" s="623"/>
      <c r="C23" s="623"/>
      <c r="D23" s="623"/>
      <c r="E23" s="623"/>
      <c r="F23" s="623"/>
      <c r="G23" s="624"/>
      <c r="H23" s="195" t="s">
        <v>1564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39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1565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5.4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14.086</v>
      </c>
      <c r="F7" s="189" t="s">
        <v>1276</v>
      </c>
      <c r="G7" s="193">
        <v>704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1566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42" t="s">
        <v>1567</v>
      </c>
      <c r="B11" s="644"/>
      <c r="C11" s="643"/>
      <c r="D11" s="189" t="s">
        <v>1568</v>
      </c>
      <c r="E11" s="192">
        <v>31.36</v>
      </c>
      <c r="F11" s="197">
        <v>1050</v>
      </c>
      <c r="G11" s="194">
        <v>32.927999999999997</v>
      </c>
      <c r="H11" s="6"/>
    </row>
    <row r="12" spans="1:8" ht="10.7" customHeight="1">
      <c r="A12" s="642" t="s">
        <v>1569</v>
      </c>
      <c r="B12" s="644"/>
      <c r="C12" s="643"/>
      <c r="D12" s="189" t="s">
        <v>1410</v>
      </c>
      <c r="E12" s="192">
        <v>21.75</v>
      </c>
      <c r="F12" s="190" t="s">
        <v>1473</v>
      </c>
      <c r="G12" s="194">
        <v>2.2839999999999998</v>
      </c>
      <c r="H12" s="6"/>
    </row>
    <row r="13" spans="1:8" ht="10.7" customHeight="1">
      <c r="A13" s="642" t="s">
        <v>1570</v>
      </c>
      <c r="B13" s="644"/>
      <c r="C13" s="643"/>
      <c r="D13" s="189" t="s">
        <v>1410</v>
      </c>
      <c r="E13" s="192">
        <v>24.542999999999999</v>
      </c>
      <c r="F13" s="190" t="s">
        <v>1571</v>
      </c>
      <c r="G13" s="194">
        <v>3.0920000000000001</v>
      </c>
      <c r="H13" s="6"/>
    </row>
    <row r="14" spans="1:8" ht="10.7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1572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7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7" customHeight="1">
      <c r="A17" s="626" t="s">
        <v>1295</v>
      </c>
      <c r="B17" s="627"/>
      <c r="C17" s="190" t="s">
        <v>1296</v>
      </c>
      <c r="D17" s="190" t="s">
        <v>1455</v>
      </c>
      <c r="E17" s="192">
        <v>17.606999999999999</v>
      </c>
      <c r="F17" s="628">
        <v>14.086</v>
      </c>
      <c r="G17" s="629"/>
      <c r="H17" s="6"/>
    </row>
    <row r="18" spans="1:9" ht="10.7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1573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7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10.7" customHeight="1">
      <c r="A21" s="642" t="s">
        <v>1421</v>
      </c>
      <c r="B21" s="644"/>
      <c r="C21" s="643"/>
      <c r="D21" s="189" t="s">
        <v>1422</v>
      </c>
      <c r="E21" s="189" t="s">
        <v>1423</v>
      </c>
      <c r="F21" s="190" t="s">
        <v>1435</v>
      </c>
      <c r="G21" s="190" t="s">
        <v>1436</v>
      </c>
      <c r="H21" s="6"/>
    </row>
    <row r="22" spans="1:9" ht="10.7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1437</v>
      </c>
    </row>
    <row r="23" spans="1:9" ht="10.7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622" t="s">
        <v>1303</v>
      </c>
      <c r="B24" s="623"/>
      <c r="C24" s="623"/>
      <c r="D24" s="623"/>
      <c r="E24" s="623"/>
      <c r="F24" s="623"/>
      <c r="G24" s="624"/>
      <c r="H24" s="195" t="s">
        <v>1574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.950000000000003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1575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6.1</v>
      </c>
      <c r="B4" s="648" t="s">
        <v>1267</v>
      </c>
      <c r="C4" s="649"/>
      <c r="D4" s="649"/>
      <c r="E4" s="649"/>
      <c r="F4" s="650"/>
      <c r="G4" s="651" t="s">
        <v>1407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14.086</v>
      </c>
      <c r="F7" s="189" t="s">
        <v>1276</v>
      </c>
      <c r="G7" s="193">
        <v>704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1566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1409</v>
      </c>
      <c r="B11" s="644"/>
      <c r="C11" s="643"/>
      <c r="D11" s="189" t="s">
        <v>1410</v>
      </c>
      <c r="E11" s="224">
        <v>920</v>
      </c>
      <c r="F11" s="197">
        <v>26250</v>
      </c>
      <c r="G11" s="194">
        <v>24.15</v>
      </c>
      <c r="H11" s="6"/>
    </row>
    <row r="12" spans="1:8" ht="10.5" customHeight="1">
      <c r="A12" s="642" t="s">
        <v>1413</v>
      </c>
      <c r="B12" s="644"/>
      <c r="C12" s="643"/>
      <c r="D12" s="189" t="s">
        <v>1288</v>
      </c>
      <c r="E12" s="192">
        <v>862.15</v>
      </c>
      <c r="F12" s="190" t="s">
        <v>1576</v>
      </c>
      <c r="G12" s="194">
        <v>13.579000000000001</v>
      </c>
      <c r="H12" s="6"/>
    </row>
    <row r="13" spans="1:8" ht="10.5" customHeight="1">
      <c r="A13" s="391"/>
      <c r="B13" s="392"/>
      <c r="C13" s="393"/>
      <c r="D13" s="6"/>
      <c r="E13" s="6"/>
      <c r="F13" s="6"/>
      <c r="G13" s="190" t="s">
        <v>1397</v>
      </c>
      <c r="H13" s="6"/>
    </row>
    <row r="14" spans="1:8" ht="10.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1577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5" customHeight="1">
      <c r="A17" s="626" t="s">
        <v>1295</v>
      </c>
      <c r="B17" s="627"/>
      <c r="C17" s="190" t="s">
        <v>1296</v>
      </c>
      <c r="D17" s="190" t="s">
        <v>1455</v>
      </c>
      <c r="E17" s="192">
        <v>17.606999999999999</v>
      </c>
      <c r="F17" s="628">
        <v>14.086</v>
      </c>
      <c r="G17" s="629"/>
      <c r="H17" s="6"/>
    </row>
    <row r="18" spans="1:9" ht="10.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1573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10.5" customHeight="1">
      <c r="A21" s="642" t="s">
        <v>1421</v>
      </c>
      <c r="B21" s="644"/>
      <c r="C21" s="643"/>
      <c r="D21" s="189" t="s">
        <v>1422</v>
      </c>
      <c r="E21" s="189" t="s">
        <v>1423</v>
      </c>
      <c r="F21" s="190" t="s">
        <v>1443</v>
      </c>
      <c r="G21" s="190" t="s">
        <v>1578</v>
      </c>
      <c r="H21" s="6"/>
    </row>
    <row r="22" spans="1:9" ht="10.5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1579</v>
      </c>
    </row>
    <row r="23" spans="1:9" ht="10.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622" t="s">
        <v>1303</v>
      </c>
      <c r="B24" s="623"/>
      <c r="C24" s="623"/>
      <c r="D24" s="623"/>
      <c r="E24" s="623"/>
      <c r="F24" s="623"/>
      <c r="G24" s="624"/>
      <c r="H24" s="195" t="s">
        <v>1580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2.33203125" customWidth="1"/>
    <col min="9" max="9" width="7.1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1581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6.2</v>
      </c>
      <c r="B4" s="648" t="s">
        <v>1267</v>
      </c>
      <c r="C4" s="649"/>
      <c r="D4" s="649"/>
      <c r="E4" s="649"/>
      <c r="F4" s="650"/>
      <c r="G4" s="651" t="s">
        <v>1440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708" t="s">
        <v>1448</v>
      </c>
      <c r="B7" s="709"/>
      <c r="C7" s="710"/>
      <c r="D7" s="189" t="s">
        <v>1401</v>
      </c>
      <c r="E7" s="192">
        <v>71.400000000000006</v>
      </c>
      <c r="F7" s="189" t="s">
        <v>1545</v>
      </c>
      <c r="G7" s="194">
        <v>1.7989999999999999</v>
      </c>
      <c r="H7" s="6"/>
    </row>
    <row r="8" spans="1:8" ht="10.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1280</v>
      </c>
      <c r="G8" s="194">
        <v>1.04</v>
      </c>
      <c r="H8" s="6"/>
    </row>
    <row r="9" spans="1:8" ht="10.5" customHeight="1">
      <c r="A9" s="642" t="s">
        <v>1389</v>
      </c>
      <c r="B9" s="644"/>
      <c r="C9" s="643"/>
      <c r="D9" s="188" t="s">
        <v>1390</v>
      </c>
      <c r="E9" s="192">
        <v>33.795000000000002</v>
      </c>
      <c r="F9" s="189" t="s">
        <v>1276</v>
      </c>
      <c r="G9" s="194">
        <v>1.69</v>
      </c>
      <c r="H9" s="6"/>
    </row>
    <row r="10" spans="1:8" ht="10.5" customHeight="1">
      <c r="A10" s="619" t="s">
        <v>1281</v>
      </c>
      <c r="B10" s="620"/>
      <c r="C10" s="620"/>
      <c r="D10" s="620"/>
      <c r="E10" s="620"/>
      <c r="F10" s="620"/>
      <c r="G10" s="621"/>
      <c r="H10" s="195" t="s">
        <v>1582</v>
      </c>
    </row>
    <row r="11" spans="1:8" ht="24.75" customHeight="1">
      <c r="A11" s="645" t="s">
        <v>1283</v>
      </c>
      <c r="B11" s="646"/>
      <c r="C11" s="646"/>
      <c r="D11" s="646"/>
      <c r="E11" s="646"/>
      <c r="F11" s="646"/>
      <c r="G11" s="646"/>
      <c r="H11" s="647"/>
    </row>
    <row r="12" spans="1:8" ht="10.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90" t="s">
        <v>1274</v>
      </c>
      <c r="H12" s="6"/>
    </row>
    <row r="13" spans="1:8" ht="10.5" customHeight="1">
      <c r="A13" s="642" t="s">
        <v>1472</v>
      </c>
      <c r="B13" s="644"/>
      <c r="C13" s="643"/>
      <c r="D13" s="189" t="s">
        <v>1288</v>
      </c>
      <c r="E13" s="192">
        <v>957.88</v>
      </c>
      <c r="F13" s="196" t="s">
        <v>1571</v>
      </c>
      <c r="G13" s="194">
        <v>120.693</v>
      </c>
      <c r="H13" s="6"/>
    </row>
    <row r="14" spans="1:8" ht="10.5" customHeight="1">
      <c r="A14" s="642" t="s">
        <v>1583</v>
      </c>
      <c r="B14" s="644"/>
      <c r="C14" s="643"/>
      <c r="D14" s="189" t="s">
        <v>1584</v>
      </c>
      <c r="E14" s="192">
        <v>42.5</v>
      </c>
      <c r="F14" s="189" t="s">
        <v>1395</v>
      </c>
      <c r="G14" s="194">
        <v>14.875</v>
      </c>
      <c r="H14" s="6"/>
    </row>
    <row r="15" spans="1:8" ht="10.5" customHeight="1">
      <c r="A15" s="642" t="s">
        <v>1585</v>
      </c>
      <c r="B15" s="644"/>
      <c r="C15" s="643"/>
      <c r="D15" s="189" t="s">
        <v>1586</v>
      </c>
      <c r="E15" s="192">
        <v>20.431000000000001</v>
      </c>
      <c r="F15" s="190" t="s">
        <v>1587</v>
      </c>
      <c r="G15" s="194">
        <v>6.1289999999999996</v>
      </c>
      <c r="H15" s="6"/>
    </row>
    <row r="16" spans="1:8" ht="10.5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1588</v>
      </c>
    </row>
    <row r="17" spans="1:9" ht="24.75" customHeight="1">
      <c r="A17" s="639" t="s">
        <v>1291</v>
      </c>
      <c r="B17" s="640"/>
      <c r="C17" s="640"/>
      <c r="D17" s="640"/>
      <c r="E17" s="640"/>
      <c r="F17" s="640"/>
      <c r="G17" s="640"/>
      <c r="H17" s="641"/>
    </row>
    <row r="18" spans="1:9" ht="10.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10.5" customHeight="1">
      <c r="A19" s="626" t="s">
        <v>1463</v>
      </c>
      <c r="B19" s="627"/>
      <c r="C19" s="190" t="s">
        <v>1296</v>
      </c>
      <c r="D19" s="190" t="s">
        <v>1486</v>
      </c>
      <c r="E19" s="192">
        <v>84.486999999999995</v>
      </c>
      <c r="F19" s="628">
        <v>33.795000000000002</v>
      </c>
      <c r="G19" s="629"/>
      <c r="H19" s="6"/>
    </row>
    <row r="20" spans="1:9" ht="10.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1589</v>
      </c>
    </row>
    <row r="21" spans="1:9" ht="24.75" customHeight="1">
      <c r="A21" s="630" t="s">
        <v>1299</v>
      </c>
      <c r="B21" s="631"/>
      <c r="C21" s="631"/>
      <c r="D21" s="631"/>
      <c r="E21" s="631"/>
      <c r="F21" s="631"/>
      <c r="G21" s="631"/>
      <c r="H21" s="632"/>
    </row>
    <row r="22" spans="1:9" ht="10.5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90" t="s">
        <v>1274</v>
      </c>
      <c r="H22" s="6"/>
    </row>
    <row r="23" spans="1:9" ht="10.5" customHeight="1">
      <c r="A23" s="642" t="s">
        <v>1421</v>
      </c>
      <c r="B23" s="644"/>
      <c r="C23" s="643"/>
      <c r="D23" s="189" t="s">
        <v>1422</v>
      </c>
      <c r="E23" s="189" t="s">
        <v>1423</v>
      </c>
      <c r="F23" s="190" t="s">
        <v>1443</v>
      </c>
      <c r="G23" s="190" t="s">
        <v>1578</v>
      </c>
      <c r="H23" s="6"/>
    </row>
    <row r="24" spans="1:9" ht="10.5" customHeight="1">
      <c r="A24" s="619" t="s">
        <v>1281</v>
      </c>
      <c r="B24" s="620"/>
      <c r="C24" s="620"/>
      <c r="D24" s="620"/>
      <c r="E24" s="620"/>
      <c r="F24" s="620"/>
      <c r="G24" s="621"/>
      <c r="H24" s="195" t="s">
        <v>1579</v>
      </c>
    </row>
    <row r="25" spans="1:9" ht="10.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1.25" customHeight="1">
      <c r="A26" s="622" t="s">
        <v>1303</v>
      </c>
      <c r="B26" s="623"/>
      <c r="C26" s="623"/>
      <c r="D26" s="623"/>
      <c r="E26" s="623"/>
      <c r="F26" s="623"/>
      <c r="G26" s="624"/>
      <c r="H26" s="195" t="s">
        <v>1590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38.1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1591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6.3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17.606999999999999</v>
      </c>
      <c r="F7" s="189" t="s">
        <v>1276</v>
      </c>
      <c r="G7" s="193">
        <v>880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1592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42" t="s">
        <v>1413</v>
      </c>
      <c r="B11" s="644"/>
      <c r="C11" s="643"/>
      <c r="D11" s="189" t="s">
        <v>1288</v>
      </c>
      <c r="E11" s="192">
        <v>862.15</v>
      </c>
      <c r="F11" s="218" t="s">
        <v>1593</v>
      </c>
      <c r="G11" s="194">
        <v>45.262999999999998</v>
      </c>
      <c r="H11" s="6"/>
    </row>
    <row r="12" spans="1:8" ht="10.7" customHeight="1">
      <c r="A12" s="391"/>
      <c r="B12" s="392"/>
      <c r="C12" s="393"/>
      <c r="D12" s="6"/>
      <c r="E12" s="6"/>
      <c r="F12" s="6"/>
      <c r="G12" s="190" t="s">
        <v>1397</v>
      </c>
      <c r="H12" s="6"/>
    </row>
    <row r="13" spans="1:8" ht="10.7" customHeight="1">
      <c r="A13" s="391"/>
      <c r="B13" s="392"/>
      <c r="C13" s="393"/>
      <c r="D13" s="6"/>
      <c r="E13" s="6"/>
      <c r="F13" s="6"/>
      <c r="G13" s="190" t="s">
        <v>1397</v>
      </c>
      <c r="H13" s="6"/>
    </row>
    <row r="14" spans="1:8" ht="10.7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1594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7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7" customHeight="1">
      <c r="A17" s="626" t="s">
        <v>1295</v>
      </c>
      <c r="B17" s="627"/>
      <c r="C17" s="190" t="s">
        <v>1296</v>
      </c>
      <c r="D17" s="190" t="s">
        <v>1595</v>
      </c>
      <c r="E17" s="192">
        <v>17.606999999999999</v>
      </c>
      <c r="F17" s="628">
        <v>17.606999999999999</v>
      </c>
      <c r="G17" s="629"/>
      <c r="H17" s="6"/>
    </row>
    <row r="18" spans="1:9" ht="10.7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1596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7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10.7" customHeight="1">
      <c r="A21" s="391"/>
      <c r="B21" s="392"/>
      <c r="C21" s="393"/>
      <c r="D21" s="6"/>
      <c r="E21" s="6"/>
      <c r="F21" s="6"/>
      <c r="G21" s="190" t="s">
        <v>1397</v>
      </c>
      <c r="H21" s="6"/>
    </row>
    <row r="22" spans="1:9" ht="10.7" customHeight="1">
      <c r="A22" s="619" t="s">
        <v>1281</v>
      </c>
      <c r="B22" s="620"/>
      <c r="C22" s="620"/>
      <c r="D22" s="620"/>
      <c r="E22" s="620"/>
      <c r="F22" s="620"/>
      <c r="G22" s="621"/>
      <c r="H22" s="216" t="s">
        <v>1394</v>
      </c>
    </row>
    <row r="23" spans="1:9" ht="10.7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622" t="s">
        <v>1303</v>
      </c>
      <c r="B24" s="623"/>
      <c r="C24" s="623"/>
      <c r="D24" s="623"/>
      <c r="E24" s="623"/>
      <c r="F24" s="623"/>
      <c r="G24" s="624"/>
      <c r="H24" s="195" t="s">
        <v>1597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.950000000000003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1598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6.4</v>
      </c>
      <c r="B4" s="648" t="s">
        <v>1267</v>
      </c>
      <c r="C4" s="649"/>
      <c r="D4" s="649"/>
      <c r="E4" s="649"/>
      <c r="F4" s="650"/>
      <c r="G4" s="651" t="s">
        <v>1440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1599</v>
      </c>
      <c r="B7" s="644"/>
      <c r="C7" s="643"/>
      <c r="D7" s="6"/>
      <c r="E7" s="224">
        <v>608</v>
      </c>
      <c r="F7" s="189" t="s">
        <v>1455</v>
      </c>
      <c r="G7" s="193">
        <v>486</v>
      </c>
      <c r="H7" s="6"/>
    </row>
    <row r="8" spans="1:8" ht="10.5" customHeight="1">
      <c r="A8" s="708" t="s">
        <v>1448</v>
      </c>
      <c r="B8" s="709"/>
      <c r="C8" s="710"/>
      <c r="D8" s="189" t="s">
        <v>1401</v>
      </c>
      <c r="E8" s="192">
        <v>71.400000000000006</v>
      </c>
      <c r="F8" s="189" t="s">
        <v>1280</v>
      </c>
      <c r="G8" s="194">
        <v>1.4990000000000001</v>
      </c>
      <c r="H8" s="6"/>
    </row>
    <row r="9" spans="1:8" ht="10.5" customHeight="1">
      <c r="A9" s="642" t="s">
        <v>1449</v>
      </c>
      <c r="B9" s="644"/>
      <c r="C9" s="643"/>
      <c r="D9" s="189" t="s">
        <v>1401</v>
      </c>
      <c r="E9" s="192">
        <v>55</v>
      </c>
      <c r="F9" s="189" t="s">
        <v>1280</v>
      </c>
      <c r="G9" s="193">
        <v>866</v>
      </c>
      <c r="H9" s="6"/>
    </row>
    <row r="10" spans="1:8" ht="10.5" customHeight="1">
      <c r="A10" s="619" t="s">
        <v>1281</v>
      </c>
      <c r="B10" s="620"/>
      <c r="C10" s="620"/>
      <c r="D10" s="620"/>
      <c r="E10" s="620"/>
      <c r="F10" s="620"/>
      <c r="G10" s="621"/>
      <c r="H10" s="195" t="s">
        <v>1600</v>
      </c>
    </row>
    <row r="11" spans="1:8" ht="24.75" customHeight="1">
      <c r="A11" s="645" t="s">
        <v>1283</v>
      </c>
      <c r="B11" s="646"/>
      <c r="C11" s="646"/>
      <c r="D11" s="646"/>
      <c r="E11" s="646"/>
      <c r="F11" s="646"/>
      <c r="G11" s="646"/>
      <c r="H11" s="647"/>
    </row>
    <row r="12" spans="1:8" ht="10.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90" t="s">
        <v>1274</v>
      </c>
      <c r="H12" s="6"/>
    </row>
    <row r="13" spans="1:8" ht="10.5" customHeight="1">
      <c r="A13" s="642" t="s">
        <v>1601</v>
      </c>
      <c r="B13" s="644"/>
      <c r="C13" s="643"/>
      <c r="D13" s="189" t="s">
        <v>1288</v>
      </c>
      <c r="E13" s="192">
        <v>957.88</v>
      </c>
      <c r="F13" s="190" t="s">
        <v>1473</v>
      </c>
      <c r="G13" s="194">
        <v>100.577</v>
      </c>
      <c r="H13" s="6"/>
    </row>
    <row r="14" spans="1:8" ht="10.5" customHeight="1">
      <c r="A14" s="642" t="s">
        <v>1585</v>
      </c>
      <c r="B14" s="644"/>
      <c r="C14" s="643"/>
      <c r="D14" s="189" t="s">
        <v>1586</v>
      </c>
      <c r="E14" s="192">
        <v>20.431000000000001</v>
      </c>
      <c r="F14" s="190" t="s">
        <v>1587</v>
      </c>
      <c r="G14" s="194">
        <v>6.1289999999999996</v>
      </c>
      <c r="H14" s="6"/>
    </row>
    <row r="15" spans="1:8" ht="10.5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1602</v>
      </c>
    </row>
    <row r="16" spans="1:8" ht="24.75" customHeight="1">
      <c r="A16" s="639" t="s">
        <v>1291</v>
      </c>
      <c r="B16" s="640"/>
      <c r="C16" s="640"/>
      <c r="D16" s="640"/>
      <c r="E16" s="640"/>
      <c r="F16" s="640"/>
      <c r="G16" s="640"/>
      <c r="H16" s="641"/>
    </row>
    <row r="17" spans="1:9" ht="10.5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10.5" customHeight="1">
      <c r="A18" s="626" t="s">
        <v>1463</v>
      </c>
      <c r="B18" s="627"/>
      <c r="C18" s="190" t="s">
        <v>1296</v>
      </c>
      <c r="D18" s="190" t="s">
        <v>1603</v>
      </c>
      <c r="E18" s="192">
        <v>84.486999999999995</v>
      </c>
      <c r="F18" s="628">
        <v>32.104999999999997</v>
      </c>
      <c r="G18" s="629"/>
      <c r="H18" s="6"/>
    </row>
    <row r="19" spans="1:9" ht="10.5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1604</v>
      </c>
    </row>
    <row r="20" spans="1:9" ht="24.75" customHeight="1">
      <c r="A20" s="630" t="s">
        <v>1299</v>
      </c>
      <c r="B20" s="631"/>
      <c r="C20" s="631"/>
      <c r="D20" s="631"/>
      <c r="E20" s="631"/>
      <c r="F20" s="631"/>
      <c r="G20" s="631"/>
      <c r="H20" s="632"/>
    </row>
    <row r="21" spans="1:9" ht="10.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90" t="s">
        <v>1274</v>
      </c>
      <c r="H21" s="6"/>
    </row>
    <row r="22" spans="1:9" ht="10.5" customHeight="1">
      <c r="A22" s="642" t="s">
        <v>1421</v>
      </c>
      <c r="B22" s="644"/>
      <c r="C22" s="643"/>
      <c r="D22" s="189" t="s">
        <v>1422</v>
      </c>
      <c r="E22" s="189" t="s">
        <v>1423</v>
      </c>
      <c r="F22" s="190" t="s">
        <v>1518</v>
      </c>
      <c r="G22" s="190" t="s">
        <v>1605</v>
      </c>
      <c r="H22" s="6"/>
    </row>
    <row r="23" spans="1:9" ht="10.5" customHeight="1">
      <c r="A23" s="619" t="s">
        <v>1281</v>
      </c>
      <c r="B23" s="620"/>
      <c r="C23" s="620"/>
      <c r="D23" s="620"/>
      <c r="E23" s="620"/>
      <c r="F23" s="620"/>
      <c r="G23" s="621"/>
      <c r="H23" s="195" t="s">
        <v>1606</v>
      </c>
    </row>
    <row r="24" spans="1:9" ht="10.5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1.25" customHeight="1">
      <c r="A25" s="622" t="s">
        <v>1303</v>
      </c>
      <c r="B25" s="623"/>
      <c r="C25" s="623"/>
      <c r="D25" s="623"/>
      <c r="E25" s="623"/>
      <c r="F25" s="623"/>
      <c r="G25" s="624"/>
      <c r="H25" s="195" t="s">
        <v>1607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39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0:H20"/>
    <mergeCell ref="A21:C21"/>
    <mergeCell ref="A22:C22"/>
    <mergeCell ref="A23:G23"/>
    <mergeCell ref="A24:H24"/>
    <mergeCell ref="A25:G25"/>
    <mergeCell ref="A26:I26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1608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6.5</v>
      </c>
      <c r="B4" s="648" t="s">
        <v>1267</v>
      </c>
      <c r="C4" s="649"/>
      <c r="D4" s="649"/>
      <c r="E4" s="649"/>
      <c r="F4" s="650"/>
      <c r="G4" s="651" t="s">
        <v>1407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1599</v>
      </c>
      <c r="B7" s="644"/>
      <c r="C7" s="643"/>
      <c r="D7" s="6"/>
      <c r="E7" s="224">
        <v>608</v>
      </c>
      <c r="F7" s="189" t="s">
        <v>1419</v>
      </c>
      <c r="G7" s="193">
        <v>304</v>
      </c>
      <c r="H7" s="6"/>
    </row>
    <row r="8" spans="1:8" ht="10.5" customHeight="1">
      <c r="A8" s="708" t="s">
        <v>1448</v>
      </c>
      <c r="B8" s="709"/>
      <c r="C8" s="710"/>
      <c r="D8" s="189" t="s">
        <v>1401</v>
      </c>
      <c r="E8" s="192">
        <v>71.400000000000006</v>
      </c>
      <c r="F8" s="189" t="s">
        <v>1280</v>
      </c>
      <c r="G8" s="194">
        <v>1.125</v>
      </c>
      <c r="H8" s="6"/>
    </row>
    <row r="9" spans="1:8" ht="10.5" customHeight="1">
      <c r="A9" s="642" t="s">
        <v>1449</v>
      </c>
      <c r="B9" s="644"/>
      <c r="C9" s="643"/>
      <c r="D9" s="189" t="s">
        <v>1401</v>
      </c>
      <c r="E9" s="192">
        <v>55</v>
      </c>
      <c r="F9" s="189" t="s">
        <v>1609</v>
      </c>
      <c r="G9" s="193">
        <v>650</v>
      </c>
      <c r="H9" s="6"/>
    </row>
    <row r="10" spans="1:8" ht="10.5" customHeight="1">
      <c r="A10" s="619" t="s">
        <v>1281</v>
      </c>
      <c r="B10" s="620"/>
      <c r="C10" s="620"/>
      <c r="D10" s="620"/>
      <c r="E10" s="620"/>
      <c r="F10" s="620"/>
      <c r="G10" s="621"/>
      <c r="H10" s="195" t="s">
        <v>1610</v>
      </c>
    </row>
    <row r="11" spans="1:8" ht="24.75" customHeight="1">
      <c r="A11" s="645" t="s">
        <v>1283</v>
      </c>
      <c r="B11" s="646"/>
      <c r="C11" s="646"/>
      <c r="D11" s="646"/>
      <c r="E11" s="646"/>
      <c r="F11" s="646"/>
      <c r="G11" s="646"/>
      <c r="H11" s="647"/>
    </row>
    <row r="12" spans="1:8" ht="10.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90" t="s">
        <v>1274</v>
      </c>
      <c r="H12" s="6"/>
    </row>
    <row r="13" spans="1:8" ht="10.5" customHeight="1">
      <c r="A13" s="642" t="s">
        <v>1601</v>
      </c>
      <c r="B13" s="644"/>
      <c r="C13" s="643"/>
      <c r="D13" s="189" t="s">
        <v>1288</v>
      </c>
      <c r="E13" s="192">
        <v>957.88</v>
      </c>
      <c r="F13" s="190" t="s">
        <v>1611</v>
      </c>
      <c r="G13" s="194">
        <v>75.433000000000007</v>
      </c>
      <c r="H13" s="6"/>
    </row>
    <row r="14" spans="1:8" ht="10.5" customHeight="1">
      <c r="A14" s="642" t="s">
        <v>1585</v>
      </c>
      <c r="B14" s="644"/>
      <c r="C14" s="643"/>
      <c r="D14" s="189" t="s">
        <v>1586</v>
      </c>
      <c r="E14" s="192">
        <v>20.431000000000001</v>
      </c>
      <c r="F14" s="190" t="s">
        <v>1612</v>
      </c>
      <c r="G14" s="194">
        <v>2.0430000000000001</v>
      </c>
      <c r="H14" s="6"/>
    </row>
    <row r="15" spans="1:8" ht="10.5" customHeight="1">
      <c r="A15" s="642" t="s">
        <v>1613</v>
      </c>
      <c r="B15" s="644"/>
      <c r="C15" s="643"/>
      <c r="D15" s="189" t="s">
        <v>1586</v>
      </c>
      <c r="E15" s="192">
        <v>5.8</v>
      </c>
      <c r="F15" s="197">
        <v>8829</v>
      </c>
      <c r="G15" s="194">
        <v>51.21</v>
      </c>
      <c r="H15" s="6"/>
    </row>
    <row r="16" spans="1:8" ht="10.5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1614</v>
      </c>
    </row>
    <row r="17" spans="1:9" ht="24.75" customHeight="1">
      <c r="A17" s="639" t="s">
        <v>1291</v>
      </c>
      <c r="B17" s="640"/>
      <c r="C17" s="640"/>
      <c r="D17" s="640"/>
      <c r="E17" s="640"/>
      <c r="F17" s="640"/>
      <c r="G17" s="640"/>
      <c r="H17" s="641"/>
    </row>
    <row r="18" spans="1:9" ht="10.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10.5" customHeight="1">
      <c r="A19" s="626" t="s">
        <v>1463</v>
      </c>
      <c r="B19" s="627"/>
      <c r="C19" s="190" t="s">
        <v>1296</v>
      </c>
      <c r="D19" s="190" t="s">
        <v>1615</v>
      </c>
      <c r="E19" s="192">
        <v>84.486999999999995</v>
      </c>
      <c r="F19" s="628">
        <v>38.018999999999998</v>
      </c>
      <c r="G19" s="629"/>
      <c r="H19" s="6"/>
    </row>
    <row r="20" spans="1:9" ht="10.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1616</v>
      </c>
    </row>
    <row r="21" spans="1:9" ht="24.75" customHeight="1">
      <c r="A21" s="630" t="s">
        <v>1299</v>
      </c>
      <c r="B21" s="631"/>
      <c r="C21" s="631"/>
      <c r="D21" s="631"/>
      <c r="E21" s="631"/>
      <c r="F21" s="631"/>
      <c r="G21" s="631"/>
      <c r="H21" s="632"/>
    </row>
    <row r="22" spans="1:9" ht="10.5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90" t="s">
        <v>1274</v>
      </c>
      <c r="H22" s="6"/>
    </row>
    <row r="23" spans="1:9" ht="10.5" customHeight="1">
      <c r="A23" s="642" t="s">
        <v>1421</v>
      </c>
      <c r="B23" s="644"/>
      <c r="C23" s="643"/>
      <c r="D23" s="189" t="s">
        <v>1422</v>
      </c>
      <c r="E23" s="189" t="s">
        <v>1423</v>
      </c>
      <c r="F23" s="190" t="s">
        <v>1617</v>
      </c>
      <c r="G23" s="190" t="s">
        <v>1618</v>
      </c>
      <c r="H23" s="6"/>
    </row>
    <row r="24" spans="1:9" ht="10.5" customHeight="1">
      <c r="A24" s="619" t="s">
        <v>1281</v>
      </c>
      <c r="B24" s="620"/>
      <c r="C24" s="620"/>
      <c r="D24" s="620"/>
      <c r="E24" s="620"/>
      <c r="F24" s="620"/>
      <c r="G24" s="621"/>
      <c r="H24" s="195" t="s">
        <v>1619</v>
      </c>
    </row>
    <row r="25" spans="1:9" ht="10.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1.25" customHeight="1">
      <c r="A26" s="622" t="s">
        <v>1303</v>
      </c>
      <c r="B26" s="623"/>
      <c r="C26" s="623"/>
      <c r="D26" s="623"/>
      <c r="E26" s="623"/>
      <c r="F26" s="623"/>
      <c r="G26" s="624"/>
      <c r="H26" s="195" t="s">
        <v>1620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39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11.83203125" customWidth="1"/>
    <col min="8" max="8" width="10.83203125" customWidth="1"/>
    <col min="9" max="9" width="6.332031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1621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7.1</v>
      </c>
      <c r="B4" s="648" t="s">
        <v>1267</v>
      </c>
      <c r="C4" s="649"/>
      <c r="D4" s="649"/>
      <c r="E4" s="649"/>
      <c r="F4" s="650"/>
      <c r="G4" s="651" t="s">
        <v>1440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88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26.411000000000001</v>
      </c>
      <c r="F7" s="189" t="s">
        <v>1622</v>
      </c>
      <c r="G7" s="194">
        <v>1.585</v>
      </c>
      <c r="H7" s="6"/>
    </row>
    <row r="8" spans="1:8" ht="10.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1623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88" t="s">
        <v>1274</v>
      </c>
      <c r="H10" s="6"/>
    </row>
    <row r="11" spans="1:8" ht="10.5" customHeight="1">
      <c r="A11" s="642" t="s">
        <v>1624</v>
      </c>
      <c r="B11" s="644"/>
      <c r="C11" s="643"/>
      <c r="D11" s="189" t="s">
        <v>1568</v>
      </c>
      <c r="E11" s="189" t="s">
        <v>1625</v>
      </c>
      <c r="F11" s="197">
        <v>1050</v>
      </c>
      <c r="G11" s="190" t="s">
        <v>1626</v>
      </c>
      <c r="H11" s="6"/>
    </row>
    <row r="12" spans="1:8" ht="10.5" customHeight="1">
      <c r="A12" s="642" t="s">
        <v>1627</v>
      </c>
      <c r="B12" s="644"/>
      <c r="C12" s="643"/>
      <c r="D12" s="189" t="s">
        <v>1628</v>
      </c>
      <c r="E12" s="189" t="s">
        <v>1629</v>
      </c>
      <c r="F12" s="197">
        <v>5000</v>
      </c>
      <c r="G12" s="190" t="s">
        <v>1630</v>
      </c>
      <c r="H12" s="6"/>
    </row>
    <row r="13" spans="1:8" ht="10.5" customHeight="1">
      <c r="A13" s="642" t="s">
        <v>1631</v>
      </c>
      <c r="B13" s="644"/>
      <c r="C13" s="643"/>
      <c r="D13" s="189" t="s">
        <v>1586</v>
      </c>
      <c r="E13" s="189" t="s">
        <v>1632</v>
      </c>
      <c r="F13" s="197">
        <v>6300</v>
      </c>
      <c r="G13" s="190" t="s">
        <v>1633</v>
      </c>
      <c r="H13" s="6"/>
    </row>
    <row r="14" spans="1:8" ht="10.5" customHeight="1">
      <c r="A14" s="719" t="s">
        <v>1281</v>
      </c>
      <c r="B14" s="720"/>
      <c r="C14" s="720"/>
      <c r="D14" s="720"/>
      <c r="E14" s="720"/>
      <c r="F14" s="720"/>
      <c r="G14" s="721"/>
      <c r="H14" s="195" t="s">
        <v>1634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5" customHeight="1">
      <c r="A17" s="626" t="s">
        <v>1295</v>
      </c>
      <c r="B17" s="627"/>
      <c r="C17" s="190" t="s">
        <v>1296</v>
      </c>
      <c r="D17" s="190" t="s">
        <v>1635</v>
      </c>
      <c r="E17" s="192">
        <v>17.606999999999999</v>
      </c>
      <c r="F17" s="628">
        <v>26.411000000000001</v>
      </c>
      <c r="G17" s="629"/>
      <c r="H17" s="6"/>
    </row>
    <row r="18" spans="1:9" ht="10.5" customHeight="1">
      <c r="A18" s="719" t="s">
        <v>1281</v>
      </c>
      <c r="B18" s="720"/>
      <c r="C18" s="720"/>
      <c r="D18" s="720"/>
      <c r="E18" s="720"/>
      <c r="F18" s="720"/>
      <c r="G18" s="721"/>
      <c r="H18" s="195" t="s">
        <v>1636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88" t="s">
        <v>1274</v>
      </c>
      <c r="H20" s="6"/>
    </row>
    <row r="21" spans="1:9" ht="10.5" customHeight="1">
      <c r="A21" s="642" t="s">
        <v>1421</v>
      </c>
      <c r="B21" s="644"/>
      <c r="C21" s="643"/>
      <c r="D21" s="189" t="s">
        <v>1422</v>
      </c>
      <c r="E21" s="189" t="s">
        <v>1423</v>
      </c>
      <c r="F21" s="190" t="s">
        <v>1435</v>
      </c>
      <c r="G21" s="190" t="s">
        <v>1436</v>
      </c>
      <c r="H21" s="6"/>
    </row>
    <row r="22" spans="1:9" ht="10.5" customHeight="1">
      <c r="A22" s="719" t="s">
        <v>1281</v>
      </c>
      <c r="B22" s="720"/>
      <c r="C22" s="720"/>
      <c r="D22" s="720"/>
      <c r="E22" s="720"/>
      <c r="F22" s="720"/>
      <c r="G22" s="721"/>
      <c r="H22" s="195" t="s">
        <v>1437</v>
      </c>
    </row>
    <row r="23" spans="1:9" ht="10.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722" t="s">
        <v>1303</v>
      </c>
      <c r="B24" s="723"/>
      <c r="C24" s="723"/>
      <c r="D24" s="723"/>
      <c r="E24" s="723"/>
      <c r="F24" s="723"/>
      <c r="G24" s="724"/>
      <c r="H24" s="195" t="s">
        <v>1637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6640625" customWidth="1"/>
    <col min="2" max="2" width="32.1640625" customWidth="1"/>
    <col min="3" max="3" width="10.83203125" customWidth="1"/>
    <col min="4" max="4" width="10.6640625" customWidth="1"/>
    <col min="5" max="5" width="10.83203125" customWidth="1"/>
    <col min="6" max="6" width="10.1640625" customWidth="1"/>
    <col min="7" max="7" width="11.83203125" customWidth="1"/>
    <col min="8" max="8" width="12.33203125" customWidth="1"/>
    <col min="9" max="9" width="6" customWidth="1"/>
  </cols>
  <sheetData>
    <row r="1" spans="1:8" ht="52.35" customHeight="1">
      <c r="A1" s="633" t="s">
        <v>1262</v>
      </c>
      <c r="B1" s="634"/>
      <c r="C1" s="634"/>
      <c r="D1" s="635"/>
      <c r="E1" s="728" t="s">
        <v>1263</v>
      </c>
      <c r="F1" s="729"/>
      <c r="G1" s="729"/>
      <c r="H1" s="730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1638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7.2</v>
      </c>
      <c r="B4" s="648" t="s">
        <v>1267</v>
      </c>
      <c r="C4" s="649"/>
      <c r="D4" s="649"/>
      <c r="E4" s="649"/>
      <c r="F4" s="650"/>
      <c r="G4" s="651" t="s">
        <v>1440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26.411000000000001</v>
      </c>
      <c r="F7" s="189" t="s">
        <v>1622</v>
      </c>
      <c r="G7" s="194">
        <v>1.585</v>
      </c>
      <c r="H7" s="6"/>
    </row>
    <row r="8" spans="1:8" ht="10.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1623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88" t="s">
        <v>1274</v>
      </c>
      <c r="H10" s="6"/>
    </row>
    <row r="11" spans="1:8" ht="10.5" customHeight="1">
      <c r="A11" s="642" t="s">
        <v>1639</v>
      </c>
      <c r="B11" s="644"/>
      <c r="C11" s="643"/>
      <c r="D11" s="189" t="s">
        <v>1568</v>
      </c>
      <c r="E11" s="189" t="s">
        <v>1640</v>
      </c>
      <c r="F11" s="197">
        <v>1050</v>
      </c>
      <c r="G11" s="190" t="s">
        <v>1641</v>
      </c>
      <c r="H11" s="6"/>
    </row>
    <row r="12" spans="1:8" ht="10.5" customHeight="1">
      <c r="A12" s="642" t="s">
        <v>1627</v>
      </c>
      <c r="B12" s="644"/>
      <c r="C12" s="643"/>
      <c r="D12" s="189" t="s">
        <v>1628</v>
      </c>
      <c r="E12" s="189" t="s">
        <v>1642</v>
      </c>
      <c r="F12" s="197">
        <v>5000</v>
      </c>
      <c r="G12" s="190" t="s">
        <v>1630</v>
      </c>
      <c r="H12" s="6"/>
    </row>
    <row r="13" spans="1:8" ht="10.5" customHeight="1">
      <c r="A13" s="642" t="s">
        <v>1631</v>
      </c>
      <c r="B13" s="644"/>
      <c r="C13" s="643"/>
      <c r="D13" s="189" t="s">
        <v>1586</v>
      </c>
      <c r="E13" s="189" t="s">
        <v>1632</v>
      </c>
      <c r="F13" s="197">
        <v>6000</v>
      </c>
      <c r="G13" s="190" t="s">
        <v>1643</v>
      </c>
      <c r="H13" s="6"/>
    </row>
    <row r="14" spans="1:8" ht="10.5" customHeight="1">
      <c r="A14" s="719" t="s">
        <v>1281</v>
      </c>
      <c r="B14" s="720"/>
      <c r="C14" s="720"/>
      <c r="D14" s="720"/>
      <c r="E14" s="720"/>
      <c r="F14" s="720"/>
      <c r="G14" s="721"/>
      <c r="H14" s="195" t="s">
        <v>1644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5" customHeight="1">
      <c r="A17" s="626" t="s">
        <v>1295</v>
      </c>
      <c r="B17" s="627"/>
      <c r="C17" s="190" t="s">
        <v>1296</v>
      </c>
      <c r="D17" s="190" t="s">
        <v>1635</v>
      </c>
      <c r="E17" s="192">
        <v>17.606999999999999</v>
      </c>
      <c r="F17" s="628">
        <v>26.411000000000001</v>
      </c>
      <c r="G17" s="629"/>
      <c r="H17" s="6"/>
    </row>
    <row r="18" spans="1:9" ht="10.5" customHeight="1">
      <c r="A18" s="719" t="s">
        <v>1281</v>
      </c>
      <c r="B18" s="720"/>
      <c r="C18" s="720"/>
      <c r="D18" s="720"/>
      <c r="E18" s="720"/>
      <c r="F18" s="720"/>
      <c r="G18" s="721"/>
      <c r="H18" s="195" t="s">
        <v>1636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88" t="s">
        <v>1274</v>
      </c>
      <c r="H20" s="6"/>
    </row>
    <row r="21" spans="1:9" ht="10.5" customHeight="1">
      <c r="A21" s="642" t="s">
        <v>1421</v>
      </c>
      <c r="B21" s="644"/>
      <c r="C21" s="643"/>
      <c r="D21" s="189" t="s">
        <v>1422</v>
      </c>
      <c r="E21" s="189" t="s">
        <v>1423</v>
      </c>
      <c r="F21" s="190" t="s">
        <v>1435</v>
      </c>
      <c r="G21" s="190" t="s">
        <v>1538</v>
      </c>
      <c r="H21" s="6"/>
    </row>
    <row r="22" spans="1:9" ht="10.5" customHeight="1">
      <c r="A22" s="719" t="s">
        <v>1281</v>
      </c>
      <c r="B22" s="720"/>
      <c r="C22" s="720"/>
      <c r="D22" s="720"/>
      <c r="E22" s="720"/>
      <c r="F22" s="720"/>
      <c r="G22" s="721"/>
      <c r="H22" s="195" t="s">
        <v>1645</v>
      </c>
    </row>
    <row r="23" spans="1:9" ht="10.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1" customHeight="1">
      <c r="A24" s="725" t="s">
        <v>1303</v>
      </c>
      <c r="B24" s="726"/>
      <c r="C24" s="726"/>
      <c r="D24" s="726"/>
      <c r="E24" s="726"/>
      <c r="F24" s="726"/>
      <c r="G24" s="727"/>
      <c r="H24" s="195" t="s">
        <v>1646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1647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7.3</v>
      </c>
      <c r="B4" s="685" t="s">
        <v>1311</v>
      </c>
      <c r="C4" s="686"/>
      <c r="D4" s="686"/>
      <c r="E4" s="686"/>
      <c r="F4" s="687"/>
      <c r="G4" s="688" t="s">
        <v>1351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26.411000000000001</v>
      </c>
      <c r="F7" s="189" t="s">
        <v>1276</v>
      </c>
      <c r="G7" s="194">
        <v>1.321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1648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42" t="s">
        <v>1649</v>
      </c>
      <c r="B11" s="644"/>
      <c r="C11" s="643"/>
      <c r="D11" s="189" t="s">
        <v>1568</v>
      </c>
      <c r="E11" s="189" t="s">
        <v>1650</v>
      </c>
      <c r="F11" s="197">
        <v>1000</v>
      </c>
      <c r="G11" s="190" t="s">
        <v>1651</v>
      </c>
      <c r="H11" s="6"/>
    </row>
    <row r="12" spans="1:8" ht="10.7" customHeight="1">
      <c r="A12" s="642" t="s">
        <v>1652</v>
      </c>
      <c r="B12" s="644"/>
      <c r="C12" s="643"/>
      <c r="D12" s="189" t="s">
        <v>1653</v>
      </c>
      <c r="E12" s="189" t="s">
        <v>1654</v>
      </c>
      <c r="F12" s="190" t="s">
        <v>1655</v>
      </c>
      <c r="G12" s="190" t="s">
        <v>1656</v>
      </c>
      <c r="H12" s="6"/>
    </row>
    <row r="13" spans="1:8" ht="10.7" customHeight="1">
      <c r="A13" s="642" t="s">
        <v>1631</v>
      </c>
      <c r="B13" s="644"/>
      <c r="C13" s="643"/>
      <c r="D13" s="189" t="s">
        <v>1586</v>
      </c>
      <c r="E13" s="189" t="s">
        <v>1657</v>
      </c>
      <c r="F13" s="197">
        <v>6000</v>
      </c>
      <c r="G13" s="190" t="s">
        <v>1658</v>
      </c>
      <c r="H13" s="6"/>
    </row>
    <row r="14" spans="1:8" ht="10.7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1659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7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7" customHeight="1">
      <c r="A17" s="626" t="s">
        <v>1295</v>
      </c>
      <c r="B17" s="627"/>
      <c r="C17" s="190" t="s">
        <v>1296</v>
      </c>
      <c r="D17" s="190" t="s">
        <v>1635</v>
      </c>
      <c r="E17" s="192">
        <v>17.606999999999999</v>
      </c>
      <c r="F17" s="628">
        <v>26.411000000000001</v>
      </c>
      <c r="G17" s="629"/>
      <c r="H17" s="6"/>
    </row>
    <row r="18" spans="1:9" ht="10.7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1636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7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10.7" customHeight="1">
      <c r="A21" s="642" t="s">
        <v>1421</v>
      </c>
      <c r="B21" s="644"/>
      <c r="C21" s="643"/>
      <c r="D21" s="189" t="s">
        <v>1422</v>
      </c>
      <c r="E21" s="189" t="s">
        <v>1423</v>
      </c>
      <c r="F21" s="190" t="s">
        <v>1443</v>
      </c>
      <c r="G21" s="190" t="s">
        <v>1444</v>
      </c>
      <c r="H21" s="6"/>
    </row>
    <row r="22" spans="1:9" ht="10.7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1445</v>
      </c>
    </row>
    <row r="23" spans="1:9" ht="10.7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622" t="s">
        <v>1303</v>
      </c>
      <c r="B24" s="623"/>
      <c r="C24" s="623"/>
      <c r="D24" s="623"/>
      <c r="E24" s="623"/>
      <c r="F24" s="623"/>
      <c r="G24" s="624"/>
      <c r="H24" s="225">
        <v>67.510000000000005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.950000000000003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topLeftCell="A23" workbookViewId="0">
      <selection activeCell="A2" sqref="A2:F37"/>
    </sheetView>
  </sheetViews>
  <sheetFormatPr baseColWidth="10" defaultColWidth="8.83203125" defaultRowHeight="12.75"/>
  <cols>
    <col min="1" max="1" width="6.83203125" customWidth="1"/>
    <col min="2" max="2" width="38" customWidth="1"/>
    <col min="3" max="3" width="10.83203125" customWidth="1"/>
    <col min="4" max="4" width="10.33203125" customWidth="1"/>
    <col min="5" max="5" width="16.83203125" customWidth="1"/>
    <col min="6" max="6" width="26" customWidth="1"/>
    <col min="7" max="7" width="7.33203125" customWidth="1"/>
  </cols>
  <sheetData>
    <row r="1" spans="1:7" ht="27" customHeight="1">
      <c r="A1" s="387" t="s">
        <v>0</v>
      </c>
      <c r="B1" s="387"/>
      <c r="C1" s="387"/>
      <c r="D1" s="387"/>
      <c r="E1" s="387"/>
      <c r="F1" s="387"/>
      <c r="G1" s="387"/>
    </row>
    <row r="2" spans="1:7" ht="18.600000000000001" customHeight="1">
      <c r="A2" s="2" t="s">
        <v>325</v>
      </c>
      <c r="B2" s="9" t="s">
        <v>326</v>
      </c>
      <c r="C2" s="25" t="s">
        <v>7</v>
      </c>
      <c r="D2" s="3" t="s">
        <v>327</v>
      </c>
      <c r="E2" s="2" t="s">
        <v>328</v>
      </c>
      <c r="F2" s="2" t="s">
        <v>329</v>
      </c>
    </row>
    <row r="3" spans="1:7" ht="20.25" customHeight="1">
      <c r="A3" s="2" t="s">
        <v>330</v>
      </c>
      <c r="B3" s="7" t="s">
        <v>331</v>
      </c>
      <c r="C3" s="25" t="s">
        <v>7</v>
      </c>
      <c r="D3" s="2" t="s">
        <v>9</v>
      </c>
      <c r="E3" s="2" t="s">
        <v>332</v>
      </c>
      <c r="F3" s="2" t="s">
        <v>333</v>
      </c>
    </row>
    <row r="4" spans="1:7" ht="18" customHeight="1">
      <c r="A4" s="2" t="s">
        <v>334</v>
      </c>
      <c r="B4" s="9" t="s">
        <v>335</v>
      </c>
      <c r="C4" s="25" t="s">
        <v>7</v>
      </c>
      <c r="D4" s="20" t="s">
        <v>336</v>
      </c>
      <c r="E4" s="19">
        <v>50.017000000000003</v>
      </c>
      <c r="F4" s="2" t="s">
        <v>337</v>
      </c>
    </row>
    <row r="5" spans="1:7" ht="18" customHeight="1">
      <c r="A5" s="2" t="s">
        <v>338</v>
      </c>
      <c r="B5" s="9" t="s">
        <v>339</v>
      </c>
      <c r="C5" s="25" t="s">
        <v>5</v>
      </c>
      <c r="D5" s="3" t="s">
        <v>340</v>
      </c>
      <c r="E5" s="19">
        <v>35.384</v>
      </c>
      <c r="F5" s="2" t="s">
        <v>341</v>
      </c>
    </row>
    <row r="6" spans="1:7" ht="18" customHeight="1">
      <c r="A6" s="2" t="s">
        <v>342</v>
      </c>
      <c r="B6" s="9" t="s">
        <v>343</v>
      </c>
      <c r="C6" s="25" t="s">
        <v>5</v>
      </c>
      <c r="D6" s="3" t="s">
        <v>344</v>
      </c>
      <c r="E6" s="19">
        <v>34.106999999999999</v>
      </c>
      <c r="F6" s="2" t="s">
        <v>345</v>
      </c>
    </row>
    <row r="7" spans="1:7" ht="22.7" customHeight="1">
      <c r="A7" s="10" t="s">
        <v>346</v>
      </c>
      <c r="B7" s="7" t="s">
        <v>347</v>
      </c>
      <c r="C7" s="26" t="s">
        <v>5</v>
      </c>
      <c r="D7" s="27" t="s">
        <v>348</v>
      </c>
      <c r="E7" s="24">
        <v>25.373999999999999</v>
      </c>
      <c r="F7" s="10" t="s">
        <v>349</v>
      </c>
    </row>
    <row r="8" spans="1:7" ht="18" customHeight="1">
      <c r="A8" s="2" t="s">
        <v>350</v>
      </c>
      <c r="B8" s="9" t="s">
        <v>351</v>
      </c>
      <c r="C8" s="25" t="s">
        <v>7</v>
      </c>
      <c r="D8" s="2" t="s">
        <v>9</v>
      </c>
      <c r="E8" s="2" t="s">
        <v>352</v>
      </c>
      <c r="F8" s="2" t="s">
        <v>353</v>
      </c>
    </row>
    <row r="9" spans="1:7" ht="18" customHeight="1">
      <c r="A9" s="2" t="s">
        <v>354</v>
      </c>
      <c r="B9" s="9" t="s">
        <v>355</v>
      </c>
      <c r="C9" s="25" t="s">
        <v>5</v>
      </c>
      <c r="D9" s="3" t="s">
        <v>340</v>
      </c>
      <c r="E9" s="19">
        <v>21.004000000000001</v>
      </c>
      <c r="F9" s="2" t="s">
        <v>356</v>
      </c>
    </row>
    <row r="10" spans="1:7" ht="18" customHeight="1">
      <c r="A10" s="2" t="s">
        <v>357</v>
      </c>
      <c r="B10" s="9" t="s">
        <v>358</v>
      </c>
      <c r="C10" s="25" t="s">
        <v>5</v>
      </c>
      <c r="D10" s="3" t="s">
        <v>344</v>
      </c>
      <c r="E10" s="19">
        <v>49.198</v>
      </c>
      <c r="F10" s="2" t="s">
        <v>359</v>
      </c>
    </row>
    <row r="11" spans="1:7" ht="18" customHeight="1">
      <c r="A11" s="2" t="s">
        <v>360</v>
      </c>
      <c r="B11" s="9" t="s">
        <v>361</v>
      </c>
      <c r="C11" s="25" t="s">
        <v>5</v>
      </c>
      <c r="D11" s="3" t="s">
        <v>362</v>
      </c>
      <c r="E11" s="19">
        <v>21.004000000000001</v>
      </c>
      <c r="F11" s="2" t="s">
        <v>363</v>
      </c>
    </row>
    <row r="12" spans="1:7" ht="18" customHeight="1">
      <c r="A12" s="2" t="s">
        <v>364</v>
      </c>
      <c r="B12" s="9" t="s">
        <v>365</v>
      </c>
      <c r="C12" s="25" t="s">
        <v>7</v>
      </c>
      <c r="D12" s="2" t="s">
        <v>14</v>
      </c>
      <c r="E12" s="2" t="s">
        <v>366</v>
      </c>
      <c r="F12" s="2" t="s">
        <v>367</v>
      </c>
    </row>
    <row r="13" spans="1:7" ht="9" customHeight="1">
      <c r="A13" s="2" t="s">
        <v>368</v>
      </c>
      <c r="B13" s="7" t="s">
        <v>369</v>
      </c>
      <c r="C13" s="25" t="s">
        <v>7</v>
      </c>
      <c r="D13" s="2" t="s">
        <v>8</v>
      </c>
      <c r="E13" s="19">
        <v>450.084</v>
      </c>
      <c r="F13" s="2" t="s">
        <v>370</v>
      </c>
    </row>
    <row r="14" spans="1:7" ht="9" customHeight="1">
      <c r="A14" s="388" t="s">
        <v>3</v>
      </c>
      <c r="B14" s="389"/>
      <c r="C14" s="389"/>
      <c r="D14" s="389"/>
      <c r="E14" s="390"/>
      <c r="F14" s="1" t="s">
        <v>371</v>
      </c>
    </row>
    <row r="15" spans="1:7" ht="18" customHeight="1">
      <c r="A15" s="1" t="s">
        <v>372</v>
      </c>
      <c r="B15" s="9" t="s">
        <v>373</v>
      </c>
      <c r="C15" s="28"/>
      <c r="D15" s="28"/>
      <c r="E15" s="28"/>
      <c r="F15" s="28"/>
    </row>
    <row r="16" spans="1:7" ht="18" customHeight="1">
      <c r="A16" s="2" t="s">
        <v>374</v>
      </c>
      <c r="B16" s="9" t="s">
        <v>375</v>
      </c>
      <c r="C16" s="2" t="s">
        <v>7</v>
      </c>
      <c r="D16" s="2" t="s">
        <v>182</v>
      </c>
      <c r="E16" s="19">
        <v>981.16800000000001</v>
      </c>
      <c r="F16" s="7" t="s">
        <v>376</v>
      </c>
    </row>
    <row r="17" spans="1:6" ht="18" customHeight="1">
      <c r="A17" s="1" t="s">
        <v>377</v>
      </c>
      <c r="B17" s="9" t="s">
        <v>378</v>
      </c>
      <c r="C17" s="2" t="s">
        <v>7</v>
      </c>
      <c r="D17" s="2" t="s">
        <v>182</v>
      </c>
      <c r="E17" s="19">
        <v>981.16800000000001</v>
      </c>
      <c r="F17" s="7" t="s">
        <v>376</v>
      </c>
    </row>
    <row r="18" spans="1:6" ht="18" customHeight="1">
      <c r="A18" s="2" t="s">
        <v>379</v>
      </c>
      <c r="B18" s="9" t="s">
        <v>380</v>
      </c>
      <c r="C18" s="2" t="s">
        <v>7</v>
      </c>
      <c r="D18" s="2" t="s">
        <v>14</v>
      </c>
      <c r="E18" s="19">
        <v>981.16800000000001</v>
      </c>
      <c r="F18" s="7" t="s">
        <v>381</v>
      </c>
    </row>
    <row r="19" spans="1:6" ht="18" customHeight="1">
      <c r="A19" s="1" t="s">
        <v>382</v>
      </c>
      <c r="B19" s="9" t="s">
        <v>383</v>
      </c>
      <c r="C19" s="2" t="s">
        <v>7</v>
      </c>
      <c r="D19" s="2" t="s">
        <v>9</v>
      </c>
      <c r="E19" s="19">
        <v>981.16800000000001</v>
      </c>
      <c r="F19" s="7" t="s">
        <v>384</v>
      </c>
    </row>
    <row r="20" spans="1:6" ht="18" customHeight="1">
      <c r="A20" s="2" t="s">
        <v>385</v>
      </c>
      <c r="B20" s="9" t="s">
        <v>386</v>
      </c>
      <c r="C20" s="2" t="s">
        <v>7</v>
      </c>
      <c r="D20" s="2" t="s">
        <v>387</v>
      </c>
      <c r="E20" s="19">
        <v>314.714</v>
      </c>
      <c r="F20" s="7" t="s">
        <v>388</v>
      </c>
    </row>
    <row r="21" spans="1:6" ht="27" customHeight="1">
      <c r="A21" s="29" t="s">
        <v>389</v>
      </c>
      <c r="B21" s="9" t="s">
        <v>390</v>
      </c>
      <c r="C21" s="10" t="s">
        <v>7</v>
      </c>
      <c r="D21" s="10" t="s">
        <v>182</v>
      </c>
      <c r="E21" s="24">
        <v>25.009</v>
      </c>
      <c r="F21" s="15" t="s">
        <v>391</v>
      </c>
    </row>
    <row r="22" spans="1:6" ht="27" customHeight="1">
      <c r="A22" s="10" t="s">
        <v>392</v>
      </c>
      <c r="B22" s="7" t="s">
        <v>393</v>
      </c>
      <c r="C22" s="10" t="s">
        <v>7</v>
      </c>
      <c r="D22" s="10" t="s">
        <v>9</v>
      </c>
      <c r="E22" s="10" t="s">
        <v>394</v>
      </c>
      <c r="F22" s="15" t="s">
        <v>395</v>
      </c>
    </row>
    <row r="23" spans="1:6" ht="27" customHeight="1">
      <c r="A23" s="29" t="s">
        <v>396</v>
      </c>
      <c r="B23" s="7" t="s">
        <v>397</v>
      </c>
      <c r="C23" s="10" t="s">
        <v>7</v>
      </c>
      <c r="D23" s="10" t="s">
        <v>9</v>
      </c>
      <c r="E23" s="10" t="s">
        <v>398</v>
      </c>
      <c r="F23" s="15" t="s">
        <v>399</v>
      </c>
    </row>
    <row r="24" spans="1:6" ht="27" customHeight="1">
      <c r="A24" s="10" t="s">
        <v>400</v>
      </c>
      <c r="B24" s="7" t="s">
        <v>401</v>
      </c>
      <c r="C24" s="10" t="s">
        <v>7</v>
      </c>
      <c r="D24" s="10" t="s">
        <v>9</v>
      </c>
      <c r="E24" s="10" t="s">
        <v>402</v>
      </c>
      <c r="F24" s="15" t="s">
        <v>403</v>
      </c>
    </row>
    <row r="25" spans="1:6" ht="27" customHeight="1">
      <c r="A25" s="29" t="s">
        <v>404</v>
      </c>
      <c r="B25" s="7" t="s">
        <v>405</v>
      </c>
      <c r="C25" s="10" t="s">
        <v>7</v>
      </c>
      <c r="D25" s="10" t="s">
        <v>9</v>
      </c>
      <c r="E25" s="10" t="s">
        <v>406</v>
      </c>
      <c r="F25" s="15" t="s">
        <v>407</v>
      </c>
    </row>
    <row r="26" spans="1:6" ht="9" customHeight="1">
      <c r="A26" s="388" t="s">
        <v>3</v>
      </c>
      <c r="B26" s="389"/>
      <c r="C26" s="389"/>
      <c r="D26" s="389"/>
      <c r="E26" s="390"/>
      <c r="F26" s="5" t="s">
        <v>408</v>
      </c>
    </row>
    <row r="27" spans="1:6" ht="9" customHeight="1">
      <c r="A27" s="391"/>
      <c r="B27" s="392"/>
      <c r="C27" s="392"/>
      <c r="D27" s="392"/>
      <c r="E27" s="393"/>
      <c r="F27" s="6"/>
    </row>
    <row r="28" spans="1:6" ht="9" customHeight="1">
      <c r="A28" s="6"/>
      <c r="B28" s="5" t="s">
        <v>409</v>
      </c>
      <c r="C28" s="6"/>
      <c r="D28" s="6"/>
      <c r="E28" s="6"/>
      <c r="F28" s="7" t="s">
        <v>410</v>
      </c>
    </row>
    <row r="29" spans="1:6" ht="9" customHeight="1">
      <c r="A29" s="6"/>
      <c r="B29" s="5" t="s">
        <v>411</v>
      </c>
      <c r="C29" s="2" t="s">
        <v>412</v>
      </c>
      <c r="D29" s="2" t="s">
        <v>413</v>
      </c>
      <c r="E29" s="6"/>
      <c r="F29" s="7" t="s">
        <v>414</v>
      </c>
    </row>
    <row r="30" spans="1:6" ht="9" customHeight="1">
      <c r="A30" s="6"/>
      <c r="B30" s="5" t="s">
        <v>415</v>
      </c>
      <c r="C30" s="2" t="s">
        <v>412</v>
      </c>
      <c r="D30" s="16">
        <v>1</v>
      </c>
      <c r="E30" s="6"/>
      <c r="F30" s="7" t="s">
        <v>416</v>
      </c>
    </row>
    <row r="31" spans="1:6" ht="9" customHeight="1">
      <c r="A31" s="6"/>
      <c r="B31" s="5" t="s">
        <v>417</v>
      </c>
      <c r="C31" s="2" t="s">
        <v>412</v>
      </c>
      <c r="D31" s="16">
        <v>4</v>
      </c>
      <c r="E31" s="6"/>
      <c r="F31" s="7" t="s">
        <v>418</v>
      </c>
    </row>
    <row r="32" spans="1:6" ht="68.099999999999994" customHeight="1"/>
    <row r="33" spans="1:6" ht="18" customHeight="1">
      <c r="A33" s="28"/>
      <c r="B33" s="9" t="s">
        <v>419</v>
      </c>
      <c r="C33" s="25" t="s">
        <v>7</v>
      </c>
      <c r="D33" s="16">
        <v>1</v>
      </c>
      <c r="E33" s="2" t="s">
        <v>420</v>
      </c>
      <c r="F33" s="7" t="s">
        <v>421</v>
      </c>
    </row>
    <row r="34" spans="1:6" ht="18" customHeight="1">
      <c r="A34" s="28"/>
      <c r="B34" s="9" t="s">
        <v>422</v>
      </c>
      <c r="C34" s="25" t="s">
        <v>7</v>
      </c>
      <c r="D34" s="16">
        <v>1</v>
      </c>
      <c r="E34" s="2" t="s">
        <v>423</v>
      </c>
      <c r="F34" s="7" t="s">
        <v>424</v>
      </c>
    </row>
    <row r="35" spans="1:6" ht="9" customHeight="1">
      <c r="A35" s="6"/>
      <c r="B35" s="7" t="s">
        <v>425</v>
      </c>
      <c r="C35" s="25" t="s">
        <v>7</v>
      </c>
      <c r="D35" s="16">
        <v>1</v>
      </c>
      <c r="E35" s="2" t="s">
        <v>426</v>
      </c>
      <c r="F35" s="7" t="s">
        <v>427</v>
      </c>
    </row>
    <row r="36" spans="1:6" ht="18" customHeight="1">
      <c r="A36" s="28"/>
      <c r="B36" s="9" t="s">
        <v>428</v>
      </c>
      <c r="C36" s="25" t="s">
        <v>7</v>
      </c>
      <c r="D36" s="16">
        <v>1</v>
      </c>
      <c r="E36" s="2" t="s">
        <v>429</v>
      </c>
      <c r="F36" s="7" t="s">
        <v>430</v>
      </c>
    </row>
    <row r="37" spans="1:6" ht="18" customHeight="1">
      <c r="A37" s="28"/>
      <c r="B37" s="9" t="s">
        <v>431</v>
      </c>
      <c r="C37" s="25" t="s">
        <v>7</v>
      </c>
      <c r="D37" s="16">
        <v>1</v>
      </c>
      <c r="E37" s="2" t="s">
        <v>432</v>
      </c>
      <c r="F37" s="7" t="s">
        <v>433</v>
      </c>
    </row>
  </sheetData>
  <mergeCells count="4">
    <mergeCell ref="A1:G1"/>
    <mergeCell ref="A14:E14"/>
    <mergeCell ref="A26:E26"/>
    <mergeCell ref="A27:E27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1660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7.4</v>
      </c>
      <c r="B4" s="685" t="s">
        <v>1311</v>
      </c>
      <c r="C4" s="686"/>
      <c r="D4" s="686"/>
      <c r="E4" s="686"/>
      <c r="F4" s="687"/>
      <c r="G4" s="688" t="s">
        <v>1387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4.4020000000000001</v>
      </c>
      <c r="F7" s="189" t="s">
        <v>1276</v>
      </c>
      <c r="G7" s="193">
        <v>220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1661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42" t="s">
        <v>1639</v>
      </c>
      <c r="B11" s="644"/>
      <c r="C11" s="643"/>
      <c r="D11" s="189" t="s">
        <v>1568</v>
      </c>
      <c r="E11" s="189" t="s">
        <v>1662</v>
      </c>
      <c r="F11" s="190" t="s">
        <v>1473</v>
      </c>
      <c r="G11" s="190" t="s">
        <v>1663</v>
      </c>
      <c r="H11" s="6"/>
    </row>
    <row r="12" spans="1:8" ht="10.7" customHeight="1">
      <c r="A12" s="642" t="s">
        <v>1627</v>
      </c>
      <c r="B12" s="644"/>
      <c r="C12" s="643"/>
      <c r="D12" s="189" t="s">
        <v>1628</v>
      </c>
      <c r="E12" s="189" t="s">
        <v>1664</v>
      </c>
      <c r="F12" s="190" t="s">
        <v>1665</v>
      </c>
      <c r="G12" s="190" t="s">
        <v>1666</v>
      </c>
      <c r="H12" s="6"/>
    </row>
    <row r="13" spans="1:8" ht="10.7" customHeight="1">
      <c r="A13" s="642" t="s">
        <v>1631</v>
      </c>
      <c r="B13" s="644"/>
      <c r="C13" s="643"/>
      <c r="D13" s="189" t="s">
        <v>1667</v>
      </c>
      <c r="E13" s="189" t="s">
        <v>1657</v>
      </c>
      <c r="F13" s="190" t="s">
        <v>1668</v>
      </c>
      <c r="G13" s="190" t="s">
        <v>1669</v>
      </c>
      <c r="H13" s="6"/>
    </row>
    <row r="14" spans="1:8" ht="10.7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1670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7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7" customHeight="1">
      <c r="A17" s="626" t="s">
        <v>1295</v>
      </c>
      <c r="B17" s="627"/>
      <c r="C17" s="190" t="s">
        <v>1296</v>
      </c>
      <c r="D17" s="190" t="s">
        <v>1297</v>
      </c>
      <c r="E17" s="192">
        <v>17.606999999999999</v>
      </c>
      <c r="F17" s="628">
        <v>4.4020000000000001</v>
      </c>
      <c r="G17" s="629"/>
      <c r="H17" s="6"/>
    </row>
    <row r="18" spans="1:9" ht="10.7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1298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7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10.7" customHeight="1">
      <c r="A21" s="642" t="s">
        <v>1421</v>
      </c>
      <c r="B21" s="644"/>
      <c r="C21" s="643"/>
      <c r="D21" s="189" t="s">
        <v>1422</v>
      </c>
      <c r="E21" s="189" t="s">
        <v>1423</v>
      </c>
      <c r="F21" s="190" t="s">
        <v>1518</v>
      </c>
      <c r="G21" s="190" t="s">
        <v>1671</v>
      </c>
      <c r="H21" s="6"/>
    </row>
    <row r="22" spans="1:9" ht="10.7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1672</v>
      </c>
    </row>
    <row r="23" spans="1:9" ht="10.7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622" t="s">
        <v>1303</v>
      </c>
      <c r="B24" s="623"/>
      <c r="C24" s="623"/>
      <c r="D24" s="623"/>
      <c r="E24" s="623"/>
      <c r="F24" s="623"/>
      <c r="G24" s="624"/>
      <c r="H24" s="225">
        <v>10.284000000000001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.950000000000003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1673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8.1</v>
      </c>
      <c r="B4" s="648" t="s">
        <v>1267</v>
      </c>
      <c r="C4" s="649"/>
      <c r="D4" s="649"/>
      <c r="E4" s="649"/>
      <c r="F4" s="650"/>
      <c r="G4" s="651" t="s">
        <v>1407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7.0430000000000001</v>
      </c>
      <c r="F7" s="189" t="s">
        <v>1276</v>
      </c>
      <c r="G7" s="193">
        <v>352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1503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16" t="s">
        <v>1674</v>
      </c>
      <c r="B11" s="617"/>
      <c r="C11" s="618"/>
      <c r="D11" s="189" t="s">
        <v>1675</v>
      </c>
      <c r="E11" s="189" t="s">
        <v>1676</v>
      </c>
      <c r="F11" s="197">
        <v>1050</v>
      </c>
      <c r="G11" s="190" t="s">
        <v>1677</v>
      </c>
      <c r="H11" s="6"/>
    </row>
    <row r="12" spans="1:8" ht="10.5" customHeight="1">
      <c r="A12" s="642" t="s">
        <v>1678</v>
      </c>
      <c r="B12" s="644"/>
      <c r="C12" s="643"/>
      <c r="D12" s="189" t="s">
        <v>1410</v>
      </c>
      <c r="E12" s="189" t="s">
        <v>1679</v>
      </c>
      <c r="F12" s="190" t="s">
        <v>1680</v>
      </c>
      <c r="G12" s="190" t="s">
        <v>1681</v>
      </c>
      <c r="H12" s="6"/>
    </row>
    <row r="13" spans="1:8" ht="10.5" customHeight="1">
      <c r="A13" s="642" t="s">
        <v>1682</v>
      </c>
      <c r="B13" s="644"/>
      <c r="C13" s="643"/>
      <c r="D13" s="189" t="s">
        <v>1410</v>
      </c>
      <c r="E13" s="189" t="s">
        <v>1683</v>
      </c>
      <c r="F13" s="190" t="s">
        <v>1680</v>
      </c>
      <c r="G13" s="190" t="s">
        <v>1684</v>
      </c>
      <c r="H13" s="6"/>
    </row>
    <row r="14" spans="1:8" ht="10.5" customHeight="1">
      <c r="A14" s="642" t="s">
        <v>1685</v>
      </c>
      <c r="B14" s="644"/>
      <c r="C14" s="643"/>
      <c r="D14" s="189" t="s">
        <v>1410</v>
      </c>
      <c r="E14" s="189" t="s">
        <v>1686</v>
      </c>
      <c r="F14" s="190" t="s">
        <v>1680</v>
      </c>
      <c r="G14" s="190" t="s">
        <v>1687</v>
      </c>
      <c r="H14" s="6"/>
    </row>
    <row r="15" spans="1:8" ht="10.5" customHeight="1">
      <c r="A15" s="642" t="s">
        <v>1688</v>
      </c>
      <c r="B15" s="644"/>
      <c r="C15" s="643"/>
      <c r="D15" s="189" t="s">
        <v>1410</v>
      </c>
      <c r="E15" s="189" t="s">
        <v>1689</v>
      </c>
      <c r="F15" s="190" t="s">
        <v>1497</v>
      </c>
      <c r="G15" s="190" t="s">
        <v>1690</v>
      </c>
      <c r="H15" s="6"/>
    </row>
    <row r="16" spans="1:8" ht="10.5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1691</v>
      </c>
    </row>
    <row r="17" spans="1:9" ht="24.75" customHeight="1">
      <c r="A17" s="639" t="s">
        <v>1291</v>
      </c>
      <c r="B17" s="640"/>
      <c r="C17" s="640"/>
      <c r="D17" s="640"/>
      <c r="E17" s="640"/>
      <c r="F17" s="640"/>
      <c r="G17" s="640"/>
      <c r="H17" s="641"/>
    </row>
    <row r="18" spans="1:9" ht="10.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10.5" customHeight="1">
      <c r="A19" s="626" t="s">
        <v>1295</v>
      </c>
      <c r="B19" s="627"/>
      <c r="C19" s="190" t="s">
        <v>1296</v>
      </c>
      <c r="D19" s="190" t="s">
        <v>1486</v>
      </c>
      <c r="E19" s="192">
        <v>17.606999999999999</v>
      </c>
      <c r="F19" s="628">
        <v>7.0430000000000001</v>
      </c>
      <c r="G19" s="629"/>
      <c r="H19" s="6"/>
    </row>
    <row r="20" spans="1:9" ht="10.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1487</v>
      </c>
    </row>
    <row r="21" spans="1:9" ht="24.75" customHeight="1">
      <c r="A21" s="630" t="s">
        <v>1299</v>
      </c>
      <c r="B21" s="631"/>
      <c r="C21" s="631"/>
      <c r="D21" s="631"/>
      <c r="E21" s="631"/>
      <c r="F21" s="631"/>
      <c r="G21" s="631"/>
      <c r="H21" s="632"/>
    </row>
    <row r="22" spans="1:9" ht="10.5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90" t="s">
        <v>1274</v>
      </c>
      <c r="H22" s="6"/>
    </row>
    <row r="23" spans="1:9" ht="10.5" customHeight="1">
      <c r="A23" s="642" t="s">
        <v>1421</v>
      </c>
      <c r="B23" s="644"/>
      <c r="C23" s="643"/>
      <c r="D23" s="189" t="s">
        <v>1422</v>
      </c>
      <c r="E23" s="189" t="s">
        <v>1423</v>
      </c>
      <c r="F23" s="190" t="s">
        <v>1518</v>
      </c>
      <c r="G23" s="190" t="s">
        <v>1692</v>
      </c>
      <c r="H23" s="6"/>
    </row>
    <row r="24" spans="1:9" ht="10.5" customHeight="1">
      <c r="A24" s="619" t="s">
        <v>1281</v>
      </c>
      <c r="B24" s="620"/>
      <c r="C24" s="620"/>
      <c r="D24" s="620"/>
      <c r="E24" s="620"/>
      <c r="F24" s="620"/>
      <c r="G24" s="621"/>
      <c r="H24" s="195" t="s">
        <v>1693</v>
      </c>
    </row>
    <row r="25" spans="1:9" ht="10.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1.25" customHeight="1">
      <c r="A26" s="622" t="s">
        <v>1303</v>
      </c>
      <c r="B26" s="623"/>
      <c r="C26" s="623"/>
      <c r="D26" s="623"/>
      <c r="E26" s="623"/>
      <c r="F26" s="623"/>
      <c r="G26" s="624"/>
      <c r="H26" s="195" t="s">
        <v>1694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39.950000000000003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1695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8.1999999999999993</v>
      </c>
      <c r="B4" s="685" t="s">
        <v>1311</v>
      </c>
      <c r="C4" s="686"/>
      <c r="D4" s="686"/>
      <c r="E4" s="686"/>
      <c r="F4" s="687"/>
      <c r="G4" s="688" t="s">
        <v>1387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7.0430000000000001</v>
      </c>
      <c r="F7" s="189" t="s">
        <v>1276</v>
      </c>
      <c r="G7" s="193">
        <v>352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1503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16" t="s">
        <v>1696</v>
      </c>
      <c r="B11" s="617"/>
      <c r="C11" s="618"/>
      <c r="D11" s="189" t="s">
        <v>1675</v>
      </c>
      <c r="E11" s="189" t="s">
        <v>1697</v>
      </c>
      <c r="F11" s="197">
        <v>1050</v>
      </c>
      <c r="G11" s="190" t="s">
        <v>1698</v>
      </c>
      <c r="H11" s="6"/>
    </row>
    <row r="12" spans="1:8" ht="10.7" customHeight="1">
      <c r="A12" s="642" t="s">
        <v>1699</v>
      </c>
      <c r="B12" s="644"/>
      <c r="C12" s="643"/>
      <c r="D12" s="189" t="s">
        <v>1410</v>
      </c>
      <c r="E12" s="189" t="s">
        <v>1700</v>
      </c>
      <c r="F12" s="190" t="s">
        <v>1680</v>
      </c>
      <c r="G12" s="190" t="s">
        <v>1701</v>
      </c>
      <c r="H12" s="6"/>
    </row>
    <row r="13" spans="1:8" ht="10.7" customHeight="1">
      <c r="A13" s="642" t="s">
        <v>1702</v>
      </c>
      <c r="B13" s="644"/>
      <c r="C13" s="643"/>
      <c r="D13" s="189" t="s">
        <v>1410</v>
      </c>
      <c r="E13" s="189" t="s">
        <v>1703</v>
      </c>
      <c r="F13" s="190" t="s">
        <v>1680</v>
      </c>
      <c r="G13" s="190" t="s">
        <v>1704</v>
      </c>
      <c r="H13" s="6"/>
    </row>
    <row r="14" spans="1:8" ht="10.7" customHeight="1">
      <c r="A14" s="642" t="s">
        <v>1705</v>
      </c>
      <c r="B14" s="644"/>
      <c r="C14" s="643"/>
      <c r="D14" s="189" t="s">
        <v>1410</v>
      </c>
      <c r="E14" s="189" t="s">
        <v>1706</v>
      </c>
      <c r="F14" s="190" t="s">
        <v>1680</v>
      </c>
      <c r="G14" s="190" t="s">
        <v>1707</v>
      </c>
      <c r="H14" s="6"/>
    </row>
    <row r="15" spans="1:8" ht="10.7" customHeight="1">
      <c r="A15" s="642" t="s">
        <v>1688</v>
      </c>
      <c r="B15" s="644"/>
      <c r="C15" s="643"/>
      <c r="D15" s="189" t="s">
        <v>1410</v>
      </c>
      <c r="E15" s="189" t="s">
        <v>1708</v>
      </c>
      <c r="F15" s="190" t="s">
        <v>1709</v>
      </c>
      <c r="G15" s="190" t="s">
        <v>1710</v>
      </c>
      <c r="H15" s="6"/>
    </row>
    <row r="16" spans="1:8" ht="10.7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1711</v>
      </c>
    </row>
    <row r="17" spans="1:9" ht="24.75" customHeight="1">
      <c r="A17" s="639" t="s">
        <v>1291</v>
      </c>
      <c r="B17" s="640"/>
      <c r="C17" s="640"/>
      <c r="D17" s="640"/>
      <c r="E17" s="640"/>
      <c r="F17" s="640"/>
      <c r="G17" s="640"/>
      <c r="H17" s="641"/>
    </row>
    <row r="18" spans="1:9" ht="10.7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10.7" customHeight="1">
      <c r="A19" s="626" t="s">
        <v>1295</v>
      </c>
      <c r="B19" s="627"/>
      <c r="C19" s="190" t="s">
        <v>1296</v>
      </c>
      <c r="D19" s="190" t="s">
        <v>1486</v>
      </c>
      <c r="E19" s="192">
        <v>17.606999999999999</v>
      </c>
      <c r="F19" s="628">
        <v>7.0430000000000001</v>
      </c>
      <c r="G19" s="629"/>
      <c r="H19" s="6"/>
    </row>
    <row r="20" spans="1:9" ht="10.7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1487</v>
      </c>
    </row>
    <row r="21" spans="1:9" ht="24.75" customHeight="1">
      <c r="A21" s="630" t="s">
        <v>1299</v>
      </c>
      <c r="B21" s="631"/>
      <c r="C21" s="631"/>
      <c r="D21" s="631"/>
      <c r="E21" s="631"/>
      <c r="F21" s="631"/>
      <c r="G21" s="631"/>
      <c r="H21" s="632"/>
    </row>
    <row r="22" spans="1:9" ht="10.7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90" t="s">
        <v>1274</v>
      </c>
      <c r="H22" s="6"/>
    </row>
    <row r="23" spans="1:9" ht="10.7" customHeight="1">
      <c r="A23" s="642" t="s">
        <v>1421</v>
      </c>
      <c r="B23" s="644"/>
      <c r="C23" s="643"/>
      <c r="D23" s="189" t="s">
        <v>1422</v>
      </c>
      <c r="E23" s="189" t="s">
        <v>1423</v>
      </c>
      <c r="F23" s="190" t="s">
        <v>1518</v>
      </c>
      <c r="G23" s="190" t="s">
        <v>1671</v>
      </c>
      <c r="H23" s="6"/>
    </row>
    <row r="24" spans="1:9" ht="10.7" customHeight="1">
      <c r="A24" s="619" t="s">
        <v>1281</v>
      </c>
      <c r="B24" s="620"/>
      <c r="C24" s="620"/>
      <c r="D24" s="620"/>
      <c r="E24" s="620"/>
      <c r="F24" s="620"/>
      <c r="G24" s="621"/>
      <c r="H24" s="195" t="s">
        <v>1672</v>
      </c>
    </row>
    <row r="25" spans="1:9" ht="10.7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1.25" customHeight="1">
      <c r="A26" s="622" t="s">
        <v>1303</v>
      </c>
      <c r="B26" s="623"/>
      <c r="C26" s="623"/>
      <c r="D26" s="623"/>
      <c r="E26" s="623"/>
      <c r="F26" s="623"/>
      <c r="G26" s="624"/>
      <c r="H26" s="195" t="s">
        <v>1712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39.950000000000003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1713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8.3000000000000007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44.018000000000001</v>
      </c>
      <c r="F7" s="196" t="s">
        <v>1715</v>
      </c>
      <c r="G7" s="194">
        <v>2.2010000000000001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1716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1717</v>
      </c>
      <c r="B11" s="644"/>
      <c r="C11" s="643"/>
      <c r="D11" s="189" t="s">
        <v>1718</v>
      </c>
      <c r="E11" s="189" t="s">
        <v>1676</v>
      </c>
      <c r="F11" s="197">
        <v>2500</v>
      </c>
      <c r="G11" s="190" t="s">
        <v>1719</v>
      </c>
      <c r="H11" s="6"/>
    </row>
    <row r="12" spans="1:8" ht="10.5" customHeight="1">
      <c r="A12" s="642" t="s">
        <v>1720</v>
      </c>
      <c r="B12" s="644"/>
      <c r="C12" s="643"/>
      <c r="D12" s="189" t="s">
        <v>1410</v>
      </c>
      <c r="E12" s="189" t="s">
        <v>1721</v>
      </c>
      <c r="F12" s="190" t="s">
        <v>1722</v>
      </c>
      <c r="G12" s="190" t="s">
        <v>1723</v>
      </c>
      <c r="H12" s="6"/>
    </row>
    <row r="13" spans="1:8" ht="10.5" customHeight="1">
      <c r="A13" s="642" t="s">
        <v>1724</v>
      </c>
      <c r="B13" s="644"/>
      <c r="C13" s="643"/>
      <c r="D13" s="189" t="s">
        <v>1410</v>
      </c>
      <c r="E13" s="189" t="s">
        <v>1725</v>
      </c>
      <c r="F13" s="197">
        <v>2050</v>
      </c>
      <c r="G13" s="190" t="s">
        <v>1726</v>
      </c>
      <c r="H13" s="6"/>
    </row>
    <row r="14" spans="1:8" ht="10.5" customHeight="1">
      <c r="A14" s="642" t="s">
        <v>1727</v>
      </c>
      <c r="B14" s="644"/>
      <c r="C14" s="643"/>
      <c r="D14" s="189" t="s">
        <v>1410</v>
      </c>
      <c r="E14" s="189" t="s">
        <v>1728</v>
      </c>
      <c r="F14" s="197">
        <v>2050</v>
      </c>
      <c r="G14" s="190" t="s">
        <v>1729</v>
      </c>
      <c r="H14" s="6"/>
    </row>
    <row r="15" spans="1:8" ht="10.5" customHeight="1">
      <c r="A15" s="708" t="s">
        <v>1730</v>
      </c>
      <c r="B15" s="709"/>
      <c r="C15" s="710"/>
      <c r="D15" s="189" t="s">
        <v>1410</v>
      </c>
      <c r="E15" s="189" t="s">
        <v>1731</v>
      </c>
      <c r="F15" s="197">
        <v>1050</v>
      </c>
      <c r="G15" s="190" t="s">
        <v>1732</v>
      </c>
      <c r="H15" s="6"/>
    </row>
    <row r="16" spans="1:8" ht="10.5" customHeight="1">
      <c r="A16" s="642" t="s">
        <v>1733</v>
      </c>
      <c r="B16" s="644"/>
      <c r="C16" s="643"/>
      <c r="D16" s="189" t="s">
        <v>1410</v>
      </c>
      <c r="E16" s="189" t="s">
        <v>1679</v>
      </c>
      <c r="F16" s="197">
        <v>2050</v>
      </c>
      <c r="G16" s="190" t="s">
        <v>1734</v>
      </c>
      <c r="H16" s="6"/>
    </row>
    <row r="17" spans="1:9" ht="10.5" customHeight="1">
      <c r="A17" s="642" t="s">
        <v>1735</v>
      </c>
      <c r="B17" s="644"/>
      <c r="C17" s="643"/>
      <c r="D17" s="189" t="s">
        <v>1410</v>
      </c>
      <c r="E17" s="189" t="s">
        <v>1683</v>
      </c>
      <c r="F17" s="197">
        <v>2050</v>
      </c>
      <c r="G17" s="190" t="s">
        <v>1736</v>
      </c>
      <c r="H17" s="6"/>
    </row>
    <row r="18" spans="1:9" ht="10.5" customHeight="1">
      <c r="A18" s="642" t="s">
        <v>1737</v>
      </c>
      <c r="B18" s="644"/>
      <c r="C18" s="643"/>
      <c r="D18" s="189" t="s">
        <v>1410</v>
      </c>
      <c r="E18" s="189" t="s">
        <v>1686</v>
      </c>
      <c r="F18" s="197">
        <v>2050</v>
      </c>
      <c r="G18" s="190" t="s">
        <v>1738</v>
      </c>
      <c r="H18" s="6"/>
    </row>
    <row r="19" spans="1:9" ht="10.5" customHeight="1">
      <c r="A19" s="642" t="s">
        <v>1739</v>
      </c>
      <c r="B19" s="644"/>
      <c r="C19" s="643"/>
      <c r="D19" s="189" t="s">
        <v>1410</v>
      </c>
      <c r="E19" s="189" t="s">
        <v>1689</v>
      </c>
      <c r="F19" s="190" t="s">
        <v>1715</v>
      </c>
      <c r="G19" s="190" t="s">
        <v>1740</v>
      </c>
      <c r="H19" s="6"/>
    </row>
    <row r="20" spans="1:9" ht="10.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1741</v>
      </c>
    </row>
    <row r="21" spans="1:9" ht="24.75" customHeight="1">
      <c r="A21" s="639" t="s">
        <v>1291</v>
      </c>
      <c r="B21" s="640"/>
      <c r="C21" s="640"/>
      <c r="D21" s="640"/>
      <c r="E21" s="640"/>
      <c r="F21" s="640"/>
      <c r="G21" s="640"/>
      <c r="H21" s="641"/>
    </row>
    <row r="22" spans="1:9" ht="10.5" customHeight="1">
      <c r="A22" s="642" t="s">
        <v>1292</v>
      </c>
      <c r="B22" s="643"/>
      <c r="C22" s="196" t="s">
        <v>1284</v>
      </c>
      <c r="D22" s="185" t="s">
        <v>1286</v>
      </c>
      <c r="E22" s="189" t="s">
        <v>1293</v>
      </c>
      <c r="F22" s="642" t="s">
        <v>1294</v>
      </c>
      <c r="G22" s="643"/>
      <c r="H22" s="6"/>
    </row>
    <row r="23" spans="1:9" ht="10.5" customHeight="1">
      <c r="A23" s="626" t="s">
        <v>1295</v>
      </c>
      <c r="B23" s="627"/>
      <c r="C23" s="190" t="s">
        <v>1296</v>
      </c>
      <c r="D23" s="190" t="s">
        <v>1742</v>
      </c>
      <c r="E23" s="192">
        <v>17.606999999999999</v>
      </c>
      <c r="F23" s="628">
        <v>44.018000000000001</v>
      </c>
      <c r="G23" s="629"/>
      <c r="H23" s="6"/>
    </row>
    <row r="24" spans="1:9" ht="10.5" customHeight="1">
      <c r="A24" s="619" t="s">
        <v>1281</v>
      </c>
      <c r="B24" s="620"/>
      <c r="C24" s="620"/>
      <c r="D24" s="620"/>
      <c r="E24" s="620"/>
      <c r="F24" s="620"/>
      <c r="G24" s="621"/>
      <c r="H24" s="195" t="s">
        <v>1743</v>
      </c>
    </row>
    <row r="25" spans="1:9" ht="24.75" customHeight="1">
      <c r="A25" s="630" t="s">
        <v>1299</v>
      </c>
      <c r="B25" s="631"/>
      <c r="C25" s="631"/>
      <c r="D25" s="631"/>
      <c r="E25" s="631"/>
      <c r="F25" s="631"/>
      <c r="G25" s="631"/>
      <c r="H25" s="632"/>
    </row>
    <row r="26" spans="1:9" ht="10.5" customHeight="1">
      <c r="A26" s="633" t="s">
        <v>1270</v>
      </c>
      <c r="B26" s="634"/>
      <c r="C26" s="635"/>
      <c r="D26" s="196" t="s">
        <v>1284</v>
      </c>
      <c r="E26" s="189" t="s">
        <v>1285</v>
      </c>
      <c r="F26" s="188" t="s">
        <v>1286</v>
      </c>
      <c r="G26" s="190" t="s">
        <v>1274</v>
      </c>
      <c r="H26" s="6"/>
    </row>
    <row r="27" spans="1:9" ht="10.5" customHeight="1">
      <c r="A27" s="642" t="s">
        <v>1421</v>
      </c>
      <c r="B27" s="644"/>
      <c r="C27" s="643"/>
      <c r="D27" s="189" t="s">
        <v>1422</v>
      </c>
      <c r="E27" s="189" t="s">
        <v>1423</v>
      </c>
      <c r="F27" s="190" t="s">
        <v>1518</v>
      </c>
      <c r="G27" s="190" t="s">
        <v>1744</v>
      </c>
      <c r="H27" s="6"/>
    </row>
    <row r="28" spans="1:9" ht="10.5" customHeight="1">
      <c r="A28" s="619" t="s">
        <v>1281</v>
      </c>
      <c r="B28" s="620"/>
      <c r="C28" s="620"/>
      <c r="D28" s="620"/>
      <c r="E28" s="620"/>
      <c r="F28" s="620"/>
      <c r="G28" s="621"/>
      <c r="H28" s="195" t="s">
        <v>1745</v>
      </c>
    </row>
    <row r="29" spans="1:9" ht="10.5" customHeight="1">
      <c r="A29" s="471"/>
      <c r="B29" s="431"/>
      <c r="C29" s="431"/>
      <c r="D29" s="431"/>
      <c r="E29" s="431"/>
      <c r="F29" s="431"/>
      <c r="G29" s="431"/>
      <c r="H29" s="472"/>
    </row>
    <row r="30" spans="1:9" ht="11.25" customHeight="1">
      <c r="A30" s="622" t="s">
        <v>1303</v>
      </c>
      <c r="B30" s="623"/>
      <c r="C30" s="623"/>
      <c r="D30" s="623"/>
      <c r="E30" s="623"/>
      <c r="F30" s="623"/>
      <c r="G30" s="624"/>
      <c r="H30" s="195" t="s">
        <v>1746</v>
      </c>
    </row>
    <row r="31" spans="1:9" ht="8.25" customHeight="1">
      <c r="A31" s="625" t="s">
        <v>1305</v>
      </c>
      <c r="B31" s="625"/>
      <c r="C31" s="625"/>
      <c r="D31" s="625"/>
      <c r="E31" s="625"/>
      <c r="F31" s="625"/>
      <c r="G31" s="625"/>
      <c r="H31" s="625"/>
      <c r="I31" s="625"/>
    </row>
    <row r="32" spans="1:9" ht="39" customHeight="1"/>
  </sheetData>
  <mergeCells count="36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G20"/>
    <mergeCell ref="A21:H21"/>
    <mergeCell ref="A22:B22"/>
    <mergeCell ref="F22:G22"/>
    <mergeCell ref="A23:B23"/>
    <mergeCell ref="F23:G23"/>
    <mergeCell ref="A24:G24"/>
    <mergeCell ref="A25:H25"/>
    <mergeCell ref="A26:C26"/>
    <mergeCell ref="A27:C27"/>
    <mergeCell ref="A28:G28"/>
    <mergeCell ref="A29:H29"/>
    <mergeCell ref="A30:G30"/>
    <mergeCell ref="A31:I3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1747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187">
        <v>8.4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2">
        <v>44.018000000000001</v>
      </c>
      <c r="F7" s="196" t="s">
        <v>1715</v>
      </c>
      <c r="G7" s="194">
        <v>2.2010000000000001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1716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7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7" customHeight="1">
      <c r="A11" s="642" t="s">
        <v>1717</v>
      </c>
      <c r="B11" s="644"/>
      <c r="C11" s="643"/>
      <c r="D11" s="189" t="s">
        <v>1718</v>
      </c>
      <c r="E11" s="189" t="s">
        <v>1749</v>
      </c>
      <c r="F11" s="197">
        <v>1800</v>
      </c>
      <c r="G11" s="190" t="s">
        <v>1750</v>
      </c>
      <c r="H11" s="6"/>
    </row>
    <row r="12" spans="1:8" ht="10.7" customHeight="1">
      <c r="A12" s="642" t="s">
        <v>1720</v>
      </c>
      <c r="B12" s="644"/>
      <c r="C12" s="643"/>
      <c r="D12" s="189" t="s">
        <v>1410</v>
      </c>
      <c r="E12" s="189" t="s">
        <v>1751</v>
      </c>
      <c r="F12" s="190" t="s">
        <v>1722</v>
      </c>
      <c r="G12" s="190" t="s">
        <v>1723</v>
      </c>
      <c r="H12" s="6"/>
    </row>
    <row r="13" spans="1:8" ht="10.7" customHeight="1">
      <c r="A13" s="642" t="s">
        <v>1724</v>
      </c>
      <c r="B13" s="644"/>
      <c r="C13" s="643"/>
      <c r="D13" s="189" t="s">
        <v>1410</v>
      </c>
      <c r="E13" s="189" t="s">
        <v>1752</v>
      </c>
      <c r="F13" s="197">
        <v>1050</v>
      </c>
      <c r="G13" s="190" t="s">
        <v>1753</v>
      </c>
      <c r="H13" s="6"/>
    </row>
    <row r="14" spans="1:8" ht="10.7" customHeight="1">
      <c r="A14" s="642" t="s">
        <v>1727</v>
      </c>
      <c r="B14" s="644"/>
      <c r="C14" s="643"/>
      <c r="D14" s="189" t="s">
        <v>1410</v>
      </c>
      <c r="E14" s="189" t="s">
        <v>1754</v>
      </c>
      <c r="F14" s="197">
        <v>1050</v>
      </c>
      <c r="G14" s="190" t="s">
        <v>1755</v>
      </c>
      <c r="H14" s="6"/>
    </row>
    <row r="15" spans="1:8" ht="10.7" customHeight="1">
      <c r="A15" s="708" t="s">
        <v>1730</v>
      </c>
      <c r="B15" s="709"/>
      <c r="C15" s="710"/>
      <c r="D15" s="189" t="s">
        <v>1410</v>
      </c>
      <c r="E15" s="189" t="s">
        <v>1756</v>
      </c>
      <c r="F15" s="197">
        <v>1050</v>
      </c>
      <c r="G15" s="190" t="s">
        <v>1732</v>
      </c>
      <c r="H15" s="6"/>
    </row>
    <row r="16" spans="1:8" ht="10.7" customHeight="1">
      <c r="A16" s="642" t="s">
        <v>1733</v>
      </c>
      <c r="B16" s="644"/>
      <c r="C16" s="643"/>
      <c r="D16" s="189" t="s">
        <v>1410</v>
      </c>
      <c r="E16" s="189" t="s">
        <v>1757</v>
      </c>
      <c r="F16" s="197">
        <v>1050</v>
      </c>
      <c r="G16" s="190" t="s">
        <v>1758</v>
      </c>
      <c r="H16" s="6"/>
    </row>
    <row r="17" spans="1:9" ht="10.7" customHeight="1">
      <c r="A17" s="642" t="s">
        <v>1735</v>
      </c>
      <c r="B17" s="644"/>
      <c r="C17" s="643"/>
      <c r="D17" s="189" t="s">
        <v>1410</v>
      </c>
      <c r="E17" s="189" t="s">
        <v>1759</v>
      </c>
      <c r="F17" s="197">
        <v>1050</v>
      </c>
      <c r="G17" s="190" t="s">
        <v>1760</v>
      </c>
      <c r="H17" s="6"/>
    </row>
    <row r="18" spans="1:9" ht="10.7" customHeight="1">
      <c r="A18" s="642" t="s">
        <v>1737</v>
      </c>
      <c r="B18" s="644"/>
      <c r="C18" s="643"/>
      <c r="D18" s="189" t="s">
        <v>1410</v>
      </c>
      <c r="E18" s="189" t="s">
        <v>1761</v>
      </c>
      <c r="F18" s="197">
        <v>1050</v>
      </c>
      <c r="G18" s="190" t="s">
        <v>1762</v>
      </c>
      <c r="H18" s="6"/>
    </row>
    <row r="19" spans="1:9" ht="10.7" customHeight="1">
      <c r="A19" s="642" t="s">
        <v>1739</v>
      </c>
      <c r="B19" s="644"/>
      <c r="C19" s="643"/>
      <c r="D19" s="189" t="s">
        <v>1410</v>
      </c>
      <c r="E19" s="189" t="s">
        <v>1708</v>
      </c>
      <c r="F19" s="190" t="s">
        <v>1715</v>
      </c>
      <c r="G19" s="190" t="s">
        <v>1740</v>
      </c>
      <c r="H19" s="6"/>
    </row>
    <row r="20" spans="1:9" ht="10.7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1763</v>
      </c>
    </row>
    <row r="21" spans="1:9" ht="24.75" customHeight="1">
      <c r="A21" s="639" t="s">
        <v>1291</v>
      </c>
      <c r="B21" s="640"/>
      <c r="C21" s="640"/>
      <c r="D21" s="640"/>
      <c r="E21" s="640"/>
      <c r="F21" s="640"/>
      <c r="G21" s="640"/>
      <c r="H21" s="641"/>
    </row>
    <row r="22" spans="1:9" ht="10.7" customHeight="1">
      <c r="A22" s="642" t="s">
        <v>1292</v>
      </c>
      <c r="B22" s="643"/>
      <c r="C22" s="196" t="s">
        <v>1284</v>
      </c>
      <c r="D22" s="185" t="s">
        <v>1286</v>
      </c>
      <c r="E22" s="189" t="s">
        <v>1293</v>
      </c>
      <c r="F22" s="642" t="s">
        <v>1294</v>
      </c>
      <c r="G22" s="643"/>
      <c r="H22" s="6"/>
    </row>
    <row r="23" spans="1:9" ht="10.7" customHeight="1">
      <c r="A23" s="626" t="s">
        <v>1295</v>
      </c>
      <c r="B23" s="627"/>
      <c r="C23" s="190" t="s">
        <v>1296</v>
      </c>
      <c r="D23" s="190" t="s">
        <v>1742</v>
      </c>
      <c r="E23" s="192">
        <v>17.606999999999999</v>
      </c>
      <c r="F23" s="628">
        <v>44.018000000000001</v>
      </c>
      <c r="G23" s="629"/>
      <c r="H23" s="6"/>
    </row>
    <row r="24" spans="1:9" ht="10.7" customHeight="1">
      <c r="A24" s="619" t="s">
        <v>1281</v>
      </c>
      <c r="B24" s="620"/>
      <c r="C24" s="620"/>
      <c r="D24" s="620"/>
      <c r="E24" s="620"/>
      <c r="F24" s="620"/>
      <c r="G24" s="621"/>
      <c r="H24" s="195" t="s">
        <v>1743</v>
      </c>
    </row>
    <row r="25" spans="1:9" ht="24.75" customHeight="1">
      <c r="A25" s="630" t="s">
        <v>1299</v>
      </c>
      <c r="B25" s="631"/>
      <c r="C25" s="631"/>
      <c r="D25" s="631"/>
      <c r="E25" s="631"/>
      <c r="F25" s="631"/>
      <c r="G25" s="631"/>
      <c r="H25" s="632"/>
    </row>
    <row r="26" spans="1:9" ht="10.7" customHeight="1">
      <c r="A26" s="633" t="s">
        <v>1270</v>
      </c>
      <c r="B26" s="634"/>
      <c r="C26" s="635"/>
      <c r="D26" s="196" t="s">
        <v>1284</v>
      </c>
      <c r="E26" s="189" t="s">
        <v>1285</v>
      </c>
      <c r="F26" s="188" t="s">
        <v>1286</v>
      </c>
      <c r="G26" s="190" t="s">
        <v>1274</v>
      </c>
      <c r="H26" s="6"/>
    </row>
    <row r="27" spans="1:9" ht="10.7" customHeight="1">
      <c r="A27" s="642" t="s">
        <v>1421</v>
      </c>
      <c r="B27" s="644"/>
      <c r="C27" s="643"/>
      <c r="D27" s="189" t="s">
        <v>1422</v>
      </c>
      <c r="E27" s="189" t="s">
        <v>1423</v>
      </c>
      <c r="F27" s="190" t="s">
        <v>1424</v>
      </c>
      <c r="G27" s="190" t="s">
        <v>1764</v>
      </c>
      <c r="H27" s="6"/>
    </row>
    <row r="28" spans="1:9" ht="10.7" customHeight="1">
      <c r="A28" s="619" t="s">
        <v>1281</v>
      </c>
      <c r="B28" s="620"/>
      <c r="C28" s="620"/>
      <c r="D28" s="620"/>
      <c r="E28" s="620"/>
      <c r="F28" s="620"/>
      <c r="G28" s="621"/>
      <c r="H28" s="195" t="s">
        <v>1765</v>
      </c>
    </row>
    <row r="29" spans="1:9" ht="10.7" customHeight="1">
      <c r="A29" s="471"/>
      <c r="B29" s="431"/>
      <c r="C29" s="431"/>
      <c r="D29" s="431"/>
      <c r="E29" s="431"/>
      <c r="F29" s="431"/>
      <c r="G29" s="431"/>
      <c r="H29" s="472"/>
    </row>
    <row r="30" spans="1:9" ht="11.25" customHeight="1">
      <c r="A30" s="622" t="s">
        <v>1303</v>
      </c>
      <c r="B30" s="623"/>
      <c r="C30" s="623"/>
      <c r="D30" s="623"/>
      <c r="E30" s="623"/>
      <c r="F30" s="623"/>
      <c r="G30" s="624"/>
      <c r="H30" s="195" t="s">
        <v>1766</v>
      </c>
    </row>
    <row r="31" spans="1:9" ht="8.25" customHeight="1">
      <c r="A31" s="625" t="s">
        <v>1305</v>
      </c>
      <c r="B31" s="625"/>
      <c r="C31" s="625"/>
      <c r="D31" s="625"/>
      <c r="E31" s="625"/>
      <c r="F31" s="625"/>
      <c r="G31" s="625"/>
      <c r="H31" s="625"/>
      <c r="I31" s="625"/>
    </row>
    <row r="32" spans="1:9" ht="39" customHeight="1"/>
  </sheetData>
  <mergeCells count="36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G20"/>
    <mergeCell ref="A21:H21"/>
    <mergeCell ref="A22:B22"/>
    <mergeCell ref="F22:G22"/>
    <mergeCell ref="A23:B23"/>
    <mergeCell ref="F23:G23"/>
    <mergeCell ref="A24:G24"/>
    <mergeCell ref="A25:H25"/>
    <mergeCell ref="A26:C26"/>
    <mergeCell ref="A27:C27"/>
    <mergeCell ref="A28:G28"/>
    <mergeCell ref="A29:H29"/>
    <mergeCell ref="A30:G30"/>
    <mergeCell ref="A31:I3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8" width="10.83203125" customWidth="1"/>
    <col min="9" max="9" width="7.332031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1767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8.5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44.018000000000001</v>
      </c>
      <c r="F7" s="196" t="s">
        <v>1715</v>
      </c>
      <c r="G7" s="194">
        <v>2.2010000000000001</v>
      </c>
      <c r="H7" s="6"/>
    </row>
    <row r="8" spans="1:8" ht="10.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1716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1717</v>
      </c>
      <c r="B11" s="644"/>
      <c r="C11" s="643"/>
      <c r="D11" s="189" t="s">
        <v>1718</v>
      </c>
      <c r="E11" s="189" t="s">
        <v>1676</v>
      </c>
      <c r="F11" s="197">
        <v>3050</v>
      </c>
      <c r="G11" s="190" t="s">
        <v>1768</v>
      </c>
      <c r="H11" s="6"/>
    </row>
    <row r="12" spans="1:8" ht="10.5" customHeight="1">
      <c r="A12" s="642" t="s">
        <v>1720</v>
      </c>
      <c r="B12" s="644"/>
      <c r="C12" s="643"/>
      <c r="D12" s="189" t="s">
        <v>1410</v>
      </c>
      <c r="E12" s="189" t="s">
        <v>1721</v>
      </c>
      <c r="F12" s="190" t="s">
        <v>1722</v>
      </c>
      <c r="G12" s="190" t="s">
        <v>1769</v>
      </c>
      <c r="H12" s="6"/>
    </row>
    <row r="13" spans="1:8" ht="10.5" customHeight="1">
      <c r="A13" s="642" t="s">
        <v>1724</v>
      </c>
      <c r="B13" s="644"/>
      <c r="C13" s="643"/>
      <c r="D13" s="189" t="s">
        <v>1410</v>
      </c>
      <c r="E13" s="189" t="s">
        <v>1725</v>
      </c>
      <c r="F13" s="197">
        <v>1050</v>
      </c>
      <c r="G13" s="190" t="s">
        <v>1770</v>
      </c>
      <c r="H13" s="6"/>
    </row>
    <row r="14" spans="1:8" ht="10.5" customHeight="1">
      <c r="A14" s="642" t="s">
        <v>1727</v>
      </c>
      <c r="B14" s="644"/>
      <c r="C14" s="643"/>
      <c r="D14" s="189" t="s">
        <v>1410</v>
      </c>
      <c r="E14" s="189" t="s">
        <v>1728</v>
      </c>
      <c r="F14" s="197">
        <v>1050</v>
      </c>
      <c r="G14" s="190" t="s">
        <v>1771</v>
      </c>
      <c r="H14" s="6"/>
    </row>
    <row r="15" spans="1:8" ht="10.5" customHeight="1">
      <c r="A15" s="708" t="s">
        <v>1730</v>
      </c>
      <c r="B15" s="709"/>
      <c r="C15" s="710"/>
      <c r="D15" s="189" t="s">
        <v>1410</v>
      </c>
      <c r="E15" s="189" t="s">
        <v>1731</v>
      </c>
      <c r="F15" s="197">
        <v>4050</v>
      </c>
      <c r="G15" s="190" t="s">
        <v>1772</v>
      </c>
      <c r="H15" s="6"/>
    </row>
    <row r="16" spans="1:8" ht="10.5" customHeight="1">
      <c r="A16" s="642" t="s">
        <v>1733</v>
      </c>
      <c r="B16" s="644"/>
      <c r="C16" s="643"/>
      <c r="D16" s="189" t="s">
        <v>1410</v>
      </c>
      <c r="E16" s="189" t="s">
        <v>1679</v>
      </c>
      <c r="F16" s="197">
        <v>2050</v>
      </c>
      <c r="G16" s="190" t="s">
        <v>1773</v>
      </c>
      <c r="H16" s="6"/>
    </row>
    <row r="17" spans="1:9" ht="10.5" customHeight="1">
      <c r="A17" s="642" t="s">
        <v>1735</v>
      </c>
      <c r="B17" s="644"/>
      <c r="C17" s="643"/>
      <c r="D17" s="189" t="s">
        <v>1410</v>
      </c>
      <c r="E17" s="189" t="s">
        <v>1683</v>
      </c>
      <c r="F17" s="197">
        <v>2050</v>
      </c>
      <c r="G17" s="190" t="s">
        <v>1774</v>
      </c>
      <c r="H17" s="6"/>
    </row>
    <row r="18" spans="1:9" ht="10.5" customHeight="1">
      <c r="A18" s="642" t="s">
        <v>1737</v>
      </c>
      <c r="B18" s="644"/>
      <c r="C18" s="643"/>
      <c r="D18" s="189" t="s">
        <v>1410</v>
      </c>
      <c r="E18" s="189" t="s">
        <v>1686</v>
      </c>
      <c r="F18" s="197">
        <v>2050</v>
      </c>
      <c r="G18" s="190" t="s">
        <v>1775</v>
      </c>
      <c r="H18" s="6"/>
    </row>
    <row r="19" spans="1:9" ht="10.5" customHeight="1">
      <c r="A19" s="642" t="s">
        <v>1739</v>
      </c>
      <c r="B19" s="644"/>
      <c r="C19" s="643"/>
      <c r="D19" s="189" t="s">
        <v>1410</v>
      </c>
      <c r="E19" s="189" t="s">
        <v>1689</v>
      </c>
      <c r="F19" s="190" t="s">
        <v>1715</v>
      </c>
      <c r="G19" s="190" t="s">
        <v>1776</v>
      </c>
      <c r="H19" s="6"/>
    </row>
    <row r="20" spans="1:9" ht="10.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1777</v>
      </c>
    </row>
    <row r="21" spans="1:9" ht="24.75" customHeight="1">
      <c r="A21" s="639" t="s">
        <v>1291</v>
      </c>
      <c r="B21" s="640"/>
      <c r="C21" s="640"/>
      <c r="D21" s="640"/>
      <c r="E21" s="640"/>
      <c r="F21" s="640"/>
      <c r="G21" s="640"/>
      <c r="H21" s="641"/>
    </row>
    <row r="22" spans="1:9" ht="10.5" customHeight="1">
      <c r="A22" s="642" t="s">
        <v>1292</v>
      </c>
      <c r="B22" s="643"/>
      <c r="C22" s="196" t="s">
        <v>1284</v>
      </c>
      <c r="D22" s="185" t="s">
        <v>1286</v>
      </c>
      <c r="E22" s="189" t="s">
        <v>1293</v>
      </c>
      <c r="F22" s="642" t="s">
        <v>1294</v>
      </c>
      <c r="G22" s="643"/>
      <c r="H22" s="6"/>
    </row>
    <row r="23" spans="1:9" ht="10.5" customHeight="1">
      <c r="A23" s="626" t="s">
        <v>1295</v>
      </c>
      <c r="B23" s="627"/>
      <c r="C23" s="190" t="s">
        <v>1296</v>
      </c>
      <c r="D23" s="190" t="s">
        <v>1742</v>
      </c>
      <c r="E23" s="192">
        <v>17.606999999999999</v>
      </c>
      <c r="F23" s="628">
        <v>44.018000000000001</v>
      </c>
      <c r="G23" s="629"/>
      <c r="H23" s="6"/>
    </row>
    <row r="24" spans="1:9" ht="10.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1743</v>
      </c>
    </row>
    <row r="25" spans="1:9" ht="24.75" customHeight="1">
      <c r="A25" s="630" t="s">
        <v>1299</v>
      </c>
      <c r="B25" s="631"/>
      <c r="C25" s="631"/>
      <c r="D25" s="631"/>
      <c r="E25" s="631"/>
      <c r="F25" s="631"/>
      <c r="G25" s="631"/>
      <c r="H25" s="632"/>
    </row>
    <row r="26" spans="1:9" ht="10.5" customHeight="1">
      <c r="A26" s="633" t="s">
        <v>1270</v>
      </c>
      <c r="B26" s="634"/>
      <c r="C26" s="635"/>
      <c r="D26" s="196" t="s">
        <v>1284</v>
      </c>
      <c r="E26" s="189" t="s">
        <v>1285</v>
      </c>
      <c r="F26" s="188" t="s">
        <v>1286</v>
      </c>
      <c r="G26" s="190" t="s">
        <v>1274</v>
      </c>
      <c r="H26" s="6"/>
    </row>
    <row r="27" spans="1:9" ht="10.5" customHeight="1">
      <c r="A27" s="642" t="s">
        <v>1421</v>
      </c>
      <c r="B27" s="644"/>
      <c r="C27" s="643"/>
      <c r="D27" s="189" t="s">
        <v>1422</v>
      </c>
      <c r="E27" s="189" t="s">
        <v>1423</v>
      </c>
      <c r="F27" s="190" t="s">
        <v>1424</v>
      </c>
      <c r="G27" s="190" t="s">
        <v>1764</v>
      </c>
      <c r="H27" s="6"/>
    </row>
    <row r="28" spans="1:9" ht="10.5" customHeight="1">
      <c r="A28" s="719" t="s">
        <v>1281</v>
      </c>
      <c r="B28" s="720"/>
      <c r="C28" s="720"/>
      <c r="D28" s="720"/>
      <c r="E28" s="720"/>
      <c r="F28" s="720"/>
      <c r="G28" s="721"/>
      <c r="H28" s="195" t="s">
        <v>1765</v>
      </c>
    </row>
    <row r="29" spans="1:9" ht="10.5" customHeight="1">
      <c r="A29" s="471"/>
      <c r="B29" s="431"/>
      <c r="C29" s="431"/>
      <c r="D29" s="431"/>
      <c r="E29" s="431"/>
      <c r="F29" s="431"/>
      <c r="G29" s="431"/>
      <c r="H29" s="472"/>
    </row>
    <row r="30" spans="1:9" ht="11.25" customHeight="1">
      <c r="A30" s="722" t="s">
        <v>1303</v>
      </c>
      <c r="B30" s="723"/>
      <c r="C30" s="723"/>
      <c r="D30" s="723"/>
      <c r="E30" s="723"/>
      <c r="F30" s="723"/>
      <c r="G30" s="724"/>
      <c r="H30" s="195" t="s">
        <v>1778</v>
      </c>
    </row>
    <row r="31" spans="1:9" ht="8.25" customHeight="1">
      <c r="A31" s="625" t="s">
        <v>1305</v>
      </c>
      <c r="B31" s="625"/>
      <c r="C31" s="625"/>
      <c r="D31" s="625"/>
      <c r="E31" s="625"/>
      <c r="F31" s="625"/>
      <c r="G31" s="625"/>
      <c r="H31" s="625"/>
      <c r="I31" s="625"/>
    </row>
    <row r="32" spans="1:9" ht="39.950000000000003" customHeight="1"/>
  </sheetData>
  <mergeCells count="36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G20"/>
    <mergeCell ref="A21:H21"/>
    <mergeCell ref="A22:B22"/>
    <mergeCell ref="F22:G22"/>
    <mergeCell ref="A23:B23"/>
    <mergeCell ref="F23:G23"/>
    <mergeCell ref="A24:G24"/>
    <mergeCell ref="A25:H25"/>
    <mergeCell ref="A26:C26"/>
    <mergeCell ref="A27:C27"/>
    <mergeCell ref="A28:G28"/>
    <mergeCell ref="A29:H29"/>
    <mergeCell ref="A30:G30"/>
    <mergeCell ref="A31:I3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1779</v>
      </c>
      <c r="C3" s="649"/>
      <c r="D3" s="649"/>
      <c r="E3" s="649"/>
      <c r="F3" s="650"/>
      <c r="G3" s="706" t="s">
        <v>1266</v>
      </c>
      <c r="H3" s="707"/>
    </row>
    <row r="4" spans="1:8" ht="10.5" customHeight="1">
      <c r="A4" s="187">
        <v>8.6</v>
      </c>
      <c r="B4" s="648" t="s">
        <v>1267</v>
      </c>
      <c r="C4" s="649"/>
      <c r="D4" s="649"/>
      <c r="E4" s="649"/>
      <c r="F4" s="650"/>
      <c r="G4" s="651" t="s">
        <v>1407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7.0430000000000001</v>
      </c>
      <c r="F7" s="196" t="s">
        <v>1715</v>
      </c>
      <c r="G7" s="193">
        <v>352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1503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1780</v>
      </c>
      <c r="B11" s="644"/>
      <c r="C11" s="643"/>
      <c r="D11" s="189" t="s">
        <v>1718</v>
      </c>
      <c r="E11" s="189" t="s">
        <v>1781</v>
      </c>
      <c r="F11" s="197">
        <v>1050</v>
      </c>
      <c r="G11" s="190" t="s">
        <v>1782</v>
      </c>
      <c r="H11" s="6"/>
    </row>
    <row r="12" spans="1:8" ht="10.5" customHeight="1">
      <c r="A12" s="642" t="s">
        <v>1783</v>
      </c>
      <c r="B12" s="644"/>
      <c r="C12" s="643"/>
      <c r="D12" s="189" t="s">
        <v>1410</v>
      </c>
      <c r="E12" s="189" t="s">
        <v>1784</v>
      </c>
      <c r="F12" s="190" t="s">
        <v>1785</v>
      </c>
      <c r="G12" s="190" t="s">
        <v>1786</v>
      </c>
      <c r="H12" s="6"/>
    </row>
    <row r="13" spans="1:8" ht="10.5" customHeight="1">
      <c r="A13" s="642" t="s">
        <v>1787</v>
      </c>
      <c r="B13" s="644"/>
      <c r="C13" s="643"/>
      <c r="D13" s="189" t="s">
        <v>1410</v>
      </c>
      <c r="E13" s="189" t="s">
        <v>1689</v>
      </c>
      <c r="F13" s="190" t="s">
        <v>1722</v>
      </c>
      <c r="G13" s="190" t="s">
        <v>1788</v>
      </c>
      <c r="H13" s="6"/>
    </row>
    <row r="14" spans="1:8" ht="10.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1789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5" customHeight="1">
      <c r="A17" s="626" t="s">
        <v>1295</v>
      </c>
      <c r="B17" s="627"/>
      <c r="C17" s="190" t="s">
        <v>1296</v>
      </c>
      <c r="D17" s="190" t="s">
        <v>1486</v>
      </c>
      <c r="E17" s="192">
        <v>17.606999999999999</v>
      </c>
      <c r="F17" s="628">
        <v>7.0430000000000001</v>
      </c>
      <c r="G17" s="629"/>
      <c r="H17" s="6"/>
    </row>
    <row r="18" spans="1:9" ht="10.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1487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10.5" customHeight="1">
      <c r="A21" s="642" t="s">
        <v>1421</v>
      </c>
      <c r="B21" s="644"/>
      <c r="C21" s="643"/>
      <c r="D21" s="189" t="s">
        <v>1422</v>
      </c>
      <c r="E21" s="189" t="s">
        <v>1423</v>
      </c>
      <c r="F21" s="190" t="s">
        <v>1424</v>
      </c>
      <c r="G21" s="190" t="s">
        <v>1790</v>
      </c>
      <c r="H21" s="6"/>
    </row>
    <row r="22" spans="1:9" ht="10.5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1791</v>
      </c>
    </row>
    <row r="23" spans="1:9" ht="10.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622" t="s">
        <v>1303</v>
      </c>
      <c r="B24" s="623"/>
      <c r="C24" s="623"/>
      <c r="D24" s="623"/>
      <c r="E24" s="623"/>
      <c r="F24" s="623"/>
      <c r="G24" s="624"/>
      <c r="H24" s="195" t="s">
        <v>1792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10.83203125" customWidth="1"/>
    <col min="8" max="8" width="12.33203125" customWidth="1"/>
    <col min="9" max="9" width="5.832031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1793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8.6999999999999993</v>
      </c>
      <c r="B4" s="648" t="s">
        <v>1267</v>
      </c>
      <c r="C4" s="649"/>
      <c r="D4" s="649"/>
      <c r="E4" s="649"/>
      <c r="F4" s="650"/>
      <c r="G4" s="651" t="s">
        <v>1407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7.0430000000000001</v>
      </c>
      <c r="F7" s="196" t="s">
        <v>1715</v>
      </c>
      <c r="G7" s="193">
        <v>352</v>
      </c>
      <c r="H7" s="6"/>
    </row>
    <row r="8" spans="1:8" ht="10.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1503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1794</v>
      </c>
      <c r="B11" s="644"/>
      <c r="C11" s="643"/>
      <c r="D11" s="189" t="s">
        <v>1718</v>
      </c>
      <c r="E11" s="189" t="s">
        <v>1795</v>
      </c>
      <c r="F11" s="197">
        <v>1050</v>
      </c>
      <c r="G11" s="190" t="s">
        <v>1796</v>
      </c>
      <c r="H11" s="6"/>
    </row>
    <row r="12" spans="1:8" ht="10.5" customHeight="1">
      <c r="A12" s="642" t="s">
        <v>1797</v>
      </c>
      <c r="B12" s="644"/>
      <c r="C12" s="643"/>
      <c r="D12" s="189" t="s">
        <v>1410</v>
      </c>
      <c r="E12" s="189" t="s">
        <v>1798</v>
      </c>
      <c r="F12" s="190" t="s">
        <v>1785</v>
      </c>
      <c r="G12" s="190" t="s">
        <v>1799</v>
      </c>
      <c r="H12" s="6"/>
    </row>
    <row r="13" spans="1:8" ht="10.5" customHeight="1">
      <c r="A13" s="642" t="s">
        <v>1787</v>
      </c>
      <c r="B13" s="644"/>
      <c r="C13" s="643"/>
      <c r="D13" s="189" t="s">
        <v>1410</v>
      </c>
      <c r="E13" s="189" t="s">
        <v>1689</v>
      </c>
      <c r="F13" s="190" t="s">
        <v>1722</v>
      </c>
      <c r="G13" s="190" t="s">
        <v>1800</v>
      </c>
      <c r="H13" s="6"/>
    </row>
    <row r="14" spans="1:8" ht="10.5" customHeight="1">
      <c r="A14" s="719" t="s">
        <v>1281</v>
      </c>
      <c r="B14" s="720"/>
      <c r="C14" s="720"/>
      <c r="D14" s="720"/>
      <c r="E14" s="720"/>
      <c r="F14" s="720"/>
      <c r="G14" s="721"/>
      <c r="H14" s="195" t="s">
        <v>1801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5" customHeight="1">
      <c r="A17" s="626" t="s">
        <v>1295</v>
      </c>
      <c r="B17" s="627"/>
      <c r="C17" s="190" t="s">
        <v>1296</v>
      </c>
      <c r="D17" s="190" t="s">
        <v>1486</v>
      </c>
      <c r="E17" s="192">
        <v>17.606999999999999</v>
      </c>
      <c r="F17" s="628">
        <v>7.0430000000000001</v>
      </c>
      <c r="G17" s="629"/>
      <c r="H17" s="6"/>
    </row>
    <row r="18" spans="1:9" ht="10.5" customHeight="1">
      <c r="A18" s="719" t="s">
        <v>1281</v>
      </c>
      <c r="B18" s="720"/>
      <c r="C18" s="720"/>
      <c r="D18" s="720"/>
      <c r="E18" s="720"/>
      <c r="F18" s="720"/>
      <c r="G18" s="721"/>
      <c r="H18" s="195" t="s">
        <v>1487</v>
      </c>
    </row>
    <row r="19" spans="1:9" ht="24.75" customHeight="1">
      <c r="A19" s="630" t="s">
        <v>1299</v>
      </c>
      <c r="B19" s="631"/>
      <c r="C19" s="631"/>
      <c r="D19" s="631"/>
      <c r="E19" s="631"/>
      <c r="F19" s="631"/>
      <c r="G19" s="631"/>
      <c r="H19" s="632"/>
    </row>
    <row r="20" spans="1:9" ht="10.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90" t="s">
        <v>1274</v>
      </c>
      <c r="H20" s="6"/>
    </row>
    <row r="21" spans="1:9" ht="10.5" customHeight="1">
      <c r="A21" s="642" t="s">
        <v>1421</v>
      </c>
      <c r="B21" s="644"/>
      <c r="C21" s="643"/>
      <c r="D21" s="189" t="s">
        <v>1422</v>
      </c>
      <c r="E21" s="189" t="s">
        <v>1423</v>
      </c>
      <c r="F21" s="190" t="s">
        <v>1424</v>
      </c>
      <c r="G21" s="190" t="s">
        <v>1802</v>
      </c>
      <c r="H21" s="6"/>
    </row>
    <row r="22" spans="1:9" ht="10.5" customHeight="1">
      <c r="A22" s="719" t="s">
        <v>1281</v>
      </c>
      <c r="B22" s="720"/>
      <c r="C22" s="720"/>
      <c r="D22" s="720"/>
      <c r="E22" s="720"/>
      <c r="F22" s="720"/>
      <c r="G22" s="721"/>
      <c r="H22" s="195" t="s">
        <v>1803</v>
      </c>
    </row>
    <row r="23" spans="1:9" ht="10.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1.25" customHeight="1">
      <c r="A24" s="722" t="s">
        <v>1303</v>
      </c>
      <c r="B24" s="723"/>
      <c r="C24" s="723"/>
      <c r="D24" s="723"/>
      <c r="E24" s="723"/>
      <c r="F24" s="723"/>
      <c r="G24" s="724"/>
      <c r="H24" s="195" t="s">
        <v>1804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9.950000000000003" customHeight="1"/>
  </sheetData>
  <mergeCells count="3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H19"/>
    <mergeCell ref="A20:C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2.33203125" customWidth="1"/>
    <col min="9" max="9" width="7.1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1805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8.8000000000000007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26.411000000000001</v>
      </c>
      <c r="F7" s="196" t="s">
        <v>1715</v>
      </c>
      <c r="G7" s="194">
        <v>1.321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1648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1794</v>
      </c>
      <c r="B11" s="644"/>
      <c r="C11" s="643"/>
      <c r="D11" s="189" t="s">
        <v>1718</v>
      </c>
      <c r="E11" s="189" t="s">
        <v>1795</v>
      </c>
      <c r="F11" s="189" t="s">
        <v>1806</v>
      </c>
      <c r="G11" s="194">
        <v>26.69</v>
      </c>
      <c r="H11" s="6"/>
    </row>
    <row r="12" spans="1:8" ht="10.5" customHeight="1">
      <c r="A12" s="642" t="s">
        <v>1807</v>
      </c>
      <c r="B12" s="644"/>
      <c r="C12" s="643"/>
      <c r="D12" s="189" t="s">
        <v>1410</v>
      </c>
      <c r="E12" s="189" t="s">
        <v>1798</v>
      </c>
      <c r="F12" s="189" t="s">
        <v>1808</v>
      </c>
      <c r="G12" s="194">
        <v>5.5650000000000004</v>
      </c>
      <c r="H12" s="6"/>
    </row>
    <row r="13" spans="1:8" ht="10.5" customHeight="1">
      <c r="A13" s="642" t="s">
        <v>1809</v>
      </c>
      <c r="B13" s="644"/>
      <c r="C13" s="643"/>
      <c r="D13" s="189" t="s">
        <v>1410</v>
      </c>
      <c r="E13" s="189" t="s">
        <v>1810</v>
      </c>
      <c r="F13" s="189" t="s">
        <v>1808</v>
      </c>
      <c r="G13" s="194">
        <v>2.5910000000000002</v>
      </c>
      <c r="H13" s="6"/>
    </row>
    <row r="14" spans="1:8" ht="10.5" customHeight="1">
      <c r="A14" s="708" t="s">
        <v>1811</v>
      </c>
      <c r="B14" s="709"/>
      <c r="C14" s="710"/>
      <c r="D14" s="189" t="s">
        <v>1410</v>
      </c>
      <c r="E14" s="189" t="s">
        <v>1689</v>
      </c>
      <c r="F14" s="196" t="s">
        <v>1812</v>
      </c>
      <c r="G14" s="194">
        <v>6.0270000000000001</v>
      </c>
      <c r="H14" s="6"/>
    </row>
    <row r="15" spans="1:8" ht="10.5" customHeight="1">
      <c r="A15" s="619" t="s">
        <v>1281</v>
      </c>
      <c r="B15" s="620"/>
      <c r="C15" s="620"/>
      <c r="D15" s="620"/>
      <c r="E15" s="620"/>
      <c r="F15" s="620"/>
      <c r="G15" s="621"/>
      <c r="H15" s="195" t="s">
        <v>1813</v>
      </c>
    </row>
    <row r="16" spans="1:8" ht="24.75" customHeight="1">
      <c r="A16" s="639" t="s">
        <v>1291</v>
      </c>
      <c r="B16" s="640"/>
      <c r="C16" s="640"/>
      <c r="D16" s="640"/>
      <c r="E16" s="640"/>
      <c r="F16" s="640"/>
      <c r="G16" s="640"/>
      <c r="H16" s="641"/>
    </row>
    <row r="17" spans="1:9" ht="10.5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10.5" customHeight="1">
      <c r="A18" s="626" t="s">
        <v>1295</v>
      </c>
      <c r="B18" s="627"/>
      <c r="C18" s="190" t="s">
        <v>1296</v>
      </c>
      <c r="D18" s="190" t="s">
        <v>1635</v>
      </c>
      <c r="E18" s="192">
        <v>17.606999999999999</v>
      </c>
      <c r="F18" s="628">
        <v>26.411000000000001</v>
      </c>
      <c r="G18" s="629"/>
      <c r="H18" s="6"/>
    </row>
    <row r="19" spans="1:9" ht="10.5" customHeight="1">
      <c r="A19" s="619" t="s">
        <v>1281</v>
      </c>
      <c r="B19" s="620"/>
      <c r="C19" s="620"/>
      <c r="D19" s="620"/>
      <c r="E19" s="620"/>
      <c r="F19" s="620"/>
      <c r="G19" s="621"/>
      <c r="H19" s="195" t="s">
        <v>1636</v>
      </c>
    </row>
    <row r="20" spans="1:9" ht="24.75" customHeight="1">
      <c r="A20" s="630" t="s">
        <v>1299</v>
      </c>
      <c r="B20" s="631"/>
      <c r="C20" s="631"/>
      <c r="D20" s="631"/>
      <c r="E20" s="631"/>
      <c r="F20" s="631"/>
      <c r="G20" s="631"/>
      <c r="H20" s="632"/>
    </row>
    <row r="21" spans="1:9" ht="10.5" customHeight="1">
      <c r="A21" s="633" t="s">
        <v>1270</v>
      </c>
      <c r="B21" s="634"/>
      <c r="C21" s="635"/>
      <c r="D21" s="196" t="s">
        <v>1284</v>
      </c>
      <c r="E21" s="189" t="s">
        <v>1285</v>
      </c>
      <c r="F21" s="188" t="s">
        <v>1286</v>
      </c>
      <c r="G21" s="190" t="s">
        <v>1274</v>
      </c>
      <c r="H21" s="6"/>
    </row>
    <row r="22" spans="1:9" ht="10.5" customHeight="1">
      <c r="A22" s="642" t="s">
        <v>1421</v>
      </c>
      <c r="B22" s="644"/>
      <c r="C22" s="643"/>
      <c r="D22" s="189" t="s">
        <v>1422</v>
      </c>
      <c r="E22" s="189" t="s">
        <v>1423</v>
      </c>
      <c r="F22" s="218" t="s">
        <v>1424</v>
      </c>
      <c r="G22" s="190" t="s">
        <v>1425</v>
      </c>
      <c r="H22" s="6"/>
    </row>
    <row r="23" spans="1:9" ht="10.5" customHeight="1">
      <c r="A23" s="619" t="s">
        <v>1281</v>
      </c>
      <c r="B23" s="620"/>
      <c r="C23" s="620"/>
      <c r="D23" s="620"/>
      <c r="E23" s="620"/>
      <c r="F23" s="620"/>
      <c r="G23" s="621"/>
      <c r="H23" s="195" t="s">
        <v>1426</v>
      </c>
    </row>
    <row r="24" spans="1:9" ht="10.5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1.25" customHeight="1">
      <c r="A25" s="622" t="s">
        <v>1303</v>
      </c>
      <c r="B25" s="623"/>
      <c r="C25" s="623"/>
      <c r="D25" s="623"/>
      <c r="E25" s="623"/>
      <c r="F25" s="623"/>
      <c r="G25" s="624"/>
      <c r="H25" s="195" t="s">
        <v>1814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39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0:H20"/>
    <mergeCell ref="A21:C21"/>
    <mergeCell ref="A22:C22"/>
    <mergeCell ref="A23:G23"/>
    <mergeCell ref="A24:H24"/>
    <mergeCell ref="A25:G25"/>
    <mergeCell ref="A26:I26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.6640625" customWidth="1"/>
    <col min="2" max="2" width="32.1640625" customWidth="1"/>
    <col min="3" max="3" width="10.83203125" customWidth="1"/>
    <col min="4" max="4" width="10.6640625" customWidth="1"/>
    <col min="5" max="5" width="10.83203125" customWidth="1"/>
    <col min="6" max="6" width="10.1640625" customWidth="1"/>
    <col min="7" max="7" width="10.6640625" customWidth="1"/>
    <col min="8" max="8" width="12.33203125" customWidth="1"/>
    <col min="9" max="9" width="7.1640625" customWidth="1"/>
  </cols>
  <sheetData>
    <row r="1" spans="1:8" ht="52.35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1815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8.9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5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44.018000000000001</v>
      </c>
      <c r="F7" s="196" t="s">
        <v>1715</v>
      </c>
      <c r="G7" s="198">
        <v>2.2010000000000001</v>
      </c>
      <c r="H7" s="6"/>
    </row>
    <row r="8" spans="1:8" ht="10.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1716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85" t="s">
        <v>1274</v>
      </c>
      <c r="H10" s="6"/>
    </row>
    <row r="11" spans="1:8" ht="10.5" customHeight="1">
      <c r="A11" s="642" t="s">
        <v>1780</v>
      </c>
      <c r="B11" s="644"/>
      <c r="C11" s="643"/>
      <c r="D11" s="189" t="s">
        <v>1718</v>
      </c>
      <c r="E11" s="189" t="s">
        <v>1781</v>
      </c>
      <c r="F11" s="189" t="s">
        <v>1806</v>
      </c>
      <c r="G11" s="185" t="s">
        <v>1816</v>
      </c>
      <c r="H11" s="6"/>
    </row>
    <row r="12" spans="1:8" ht="10.5" customHeight="1">
      <c r="A12" s="642" t="s">
        <v>1817</v>
      </c>
      <c r="B12" s="644"/>
      <c r="C12" s="643"/>
      <c r="D12" s="189" t="s">
        <v>1410</v>
      </c>
      <c r="E12" s="189" t="s">
        <v>1818</v>
      </c>
      <c r="F12" s="189" t="s">
        <v>1808</v>
      </c>
      <c r="G12" s="185" t="s">
        <v>1819</v>
      </c>
      <c r="H12" s="6"/>
    </row>
    <row r="13" spans="1:8" ht="10.5" customHeight="1">
      <c r="A13" s="642" t="s">
        <v>1820</v>
      </c>
      <c r="B13" s="644"/>
      <c r="C13" s="643"/>
      <c r="D13" s="189" t="s">
        <v>1410</v>
      </c>
      <c r="E13" s="189" t="s">
        <v>1821</v>
      </c>
      <c r="F13" s="189" t="s">
        <v>1808</v>
      </c>
      <c r="G13" s="185" t="s">
        <v>1822</v>
      </c>
      <c r="H13" s="6"/>
    </row>
    <row r="14" spans="1:8" ht="10.5" customHeight="1">
      <c r="A14" s="642" t="s">
        <v>1823</v>
      </c>
      <c r="B14" s="644"/>
      <c r="C14" s="643"/>
      <c r="D14" s="189" t="s">
        <v>1410</v>
      </c>
      <c r="E14" s="189" t="s">
        <v>1824</v>
      </c>
      <c r="F14" s="189" t="s">
        <v>1825</v>
      </c>
      <c r="G14" s="185" t="s">
        <v>1826</v>
      </c>
      <c r="H14" s="6"/>
    </row>
    <row r="15" spans="1:8" ht="10.5" customHeight="1">
      <c r="A15" s="642" t="s">
        <v>1827</v>
      </c>
      <c r="B15" s="644"/>
      <c r="C15" s="643"/>
      <c r="D15" s="189" t="s">
        <v>1410</v>
      </c>
      <c r="E15" s="189" t="s">
        <v>1828</v>
      </c>
      <c r="F15" s="189" t="s">
        <v>1825</v>
      </c>
      <c r="G15" s="185" t="s">
        <v>1829</v>
      </c>
      <c r="H15" s="6"/>
    </row>
    <row r="16" spans="1:8" ht="10.5" customHeight="1">
      <c r="A16" s="708" t="s">
        <v>1811</v>
      </c>
      <c r="B16" s="709"/>
      <c r="C16" s="710"/>
      <c r="D16" s="189" t="s">
        <v>1410</v>
      </c>
      <c r="E16" s="189" t="s">
        <v>1689</v>
      </c>
      <c r="F16" s="196" t="s">
        <v>1722</v>
      </c>
      <c r="G16" s="185" t="s">
        <v>1830</v>
      </c>
      <c r="H16" s="6"/>
    </row>
    <row r="17" spans="1:9" ht="10.5" customHeight="1">
      <c r="A17" s="719" t="s">
        <v>1281</v>
      </c>
      <c r="B17" s="720"/>
      <c r="C17" s="720"/>
      <c r="D17" s="720"/>
      <c r="E17" s="720"/>
      <c r="F17" s="720"/>
      <c r="G17" s="721"/>
      <c r="H17" s="195" t="s">
        <v>1831</v>
      </c>
    </row>
    <row r="18" spans="1:9" ht="24.75" customHeight="1">
      <c r="A18" s="639" t="s">
        <v>1291</v>
      </c>
      <c r="B18" s="640"/>
      <c r="C18" s="640"/>
      <c r="D18" s="640"/>
      <c r="E18" s="640"/>
      <c r="F18" s="640"/>
      <c r="G18" s="640"/>
      <c r="H18" s="641"/>
    </row>
    <row r="19" spans="1:9" ht="10.5" customHeight="1">
      <c r="A19" s="642" t="s">
        <v>1292</v>
      </c>
      <c r="B19" s="643"/>
      <c r="C19" s="196" t="s">
        <v>1284</v>
      </c>
      <c r="D19" s="185" t="s">
        <v>1286</v>
      </c>
      <c r="E19" s="189" t="s">
        <v>1293</v>
      </c>
      <c r="F19" s="642" t="s">
        <v>1294</v>
      </c>
      <c r="G19" s="643"/>
      <c r="H19" s="6"/>
    </row>
    <row r="20" spans="1:9" ht="10.5" customHeight="1">
      <c r="A20" s="626" t="s">
        <v>1295</v>
      </c>
      <c r="B20" s="627"/>
      <c r="C20" s="190" t="s">
        <v>1296</v>
      </c>
      <c r="D20" s="190" t="s">
        <v>1742</v>
      </c>
      <c r="E20" s="192">
        <v>17.606999999999999</v>
      </c>
      <c r="F20" s="628">
        <v>44.018000000000001</v>
      </c>
      <c r="G20" s="629"/>
      <c r="H20" s="6"/>
    </row>
    <row r="21" spans="1:9" ht="10.5" customHeight="1">
      <c r="A21" s="719" t="s">
        <v>1281</v>
      </c>
      <c r="B21" s="720"/>
      <c r="C21" s="720"/>
      <c r="D21" s="720"/>
      <c r="E21" s="720"/>
      <c r="F21" s="720"/>
      <c r="G21" s="721"/>
      <c r="H21" s="195" t="s">
        <v>1743</v>
      </c>
    </row>
    <row r="22" spans="1:9" ht="24.75" customHeight="1">
      <c r="A22" s="630" t="s">
        <v>1299</v>
      </c>
      <c r="B22" s="631"/>
      <c r="C22" s="631"/>
      <c r="D22" s="631"/>
      <c r="E22" s="631"/>
      <c r="F22" s="631"/>
      <c r="G22" s="631"/>
      <c r="H22" s="632"/>
    </row>
    <row r="23" spans="1:9" ht="10.5" customHeight="1">
      <c r="A23" s="633" t="s">
        <v>1270</v>
      </c>
      <c r="B23" s="634"/>
      <c r="C23" s="635"/>
      <c r="D23" s="196" t="s">
        <v>1284</v>
      </c>
      <c r="E23" s="189" t="s">
        <v>1285</v>
      </c>
      <c r="F23" s="188" t="s">
        <v>1286</v>
      </c>
      <c r="G23" s="185" t="s">
        <v>1274</v>
      </c>
      <c r="H23" s="6"/>
    </row>
    <row r="24" spans="1:9" ht="10.5" customHeight="1">
      <c r="A24" s="642" t="s">
        <v>1421</v>
      </c>
      <c r="B24" s="644"/>
      <c r="C24" s="643"/>
      <c r="D24" s="189" t="s">
        <v>1422</v>
      </c>
      <c r="E24" s="189" t="s">
        <v>1423</v>
      </c>
      <c r="F24" s="226" t="s">
        <v>1443</v>
      </c>
      <c r="G24" s="226" t="s">
        <v>1578</v>
      </c>
      <c r="H24" s="6"/>
    </row>
    <row r="25" spans="1:9" ht="10.5" customHeight="1">
      <c r="A25" s="719" t="s">
        <v>1281</v>
      </c>
      <c r="B25" s="720"/>
      <c r="C25" s="720"/>
      <c r="D25" s="720"/>
      <c r="E25" s="720"/>
      <c r="F25" s="720"/>
      <c r="G25" s="721"/>
      <c r="H25" s="195" t="s">
        <v>1579</v>
      </c>
    </row>
    <row r="26" spans="1:9" ht="10.5" customHeight="1">
      <c r="A26" s="471"/>
      <c r="B26" s="431"/>
      <c r="C26" s="431"/>
      <c r="D26" s="431"/>
      <c r="E26" s="431"/>
      <c r="F26" s="431"/>
      <c r="G26" s="431"/>
      <c r="H26" s="472"/>
    </row>
    <row r="27" spans="1:9" ht="11.1" customHeight="1">
      <c r="A27" s="722" t="s">
        <v>1303</v>
      </c>
      <c r="B27" s="723"/>
      <c r="C27" s="723"/>
      <c r="D27" s="723"/>
      <c r="E27" s="723"/>
      <c r="F27" s="723"/>
      <c r="G27" s="724"/>
      <c r="H27" s="195" t="s">
        <v>1832</v>
      </c>
    </row>
    <row r="28" spans="1:9" ht="8.25" customHeight="1">
      <c r="A28" s="625" t="s">
        <v>1305</v>
      </c>
      <c r="B28" s="625"/>
      <c r="C28" s="625"/>
      <c r="D28" s="625"/>
      <c r="E28" s="625"/>
      <c r="F28" s="625"/>
      <c r="G28" s="625"/>
      <c r="H28" s="625"/>
      <c r="I28" s="625"/>
    </row>
    <row r="29" spans="1:9" ht="38.1" customHeight="1"/>
  </sheetData>
  <mergeCells count="33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G17"/>
    <mergeCell ref="A18:H18"/>
    <mergeCell ref="A19:B19"/>
    <mergeCell ref="F19:G19"/>
    <mergeCell ref="A20:B20"/>
    <mergeCell ref="F20:G20"/>
    <mergeCell ref="A26:H26"/>
    <mergeCell ref="A27:G27"/>
    <mergeCell ref="A28:I28"/>
    <mergeCell ref="A21:G21"/>
    <mergeCell ref="A22:H22"/>
    <mergeCell ref="A23:C23"/>
    <mergeCell ref="A24:C24"/>
    <mergeCell ref="A25:G2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21" workbookViewId="0">
      <selection activeCell="A3" sqref="A3:F44"/>
    </sheetView>
  </sheetViews>
  <sheetFormatPr baseColWidth="10" defaultColWidth="8.83203125" defaultRowHeight="12.75"/>
  <cols>
    <col min="1" max="1" width="6.83203125" customWidth="1"/>
    <col min="2" max="2" width="38" customWidth="1"/>
    <col min="3" max="3" width="10.83203125" customWidth="1"/>
    <col min="4" max="4" width="10.33203125" customWidth="1"/>
    <col min="5" max="5" width="16.83203125" customWidth="1"/>
    <col min="6" max="6" width="26" customWidth="1"/>
    <col min="7" max="7" width="7.33203125" customWidth="1"/>
  </cols>
  <sheetData>
    <row r="1" spans="1:7" ht="27" customHeight="1">
      <c r="A1" s="387" t="s">
        <v>0</v>
      </c>
      <c r="B1" s="387"/>
      <c r="C1" s="387"/>
      <c r="D1" s="387"/>
      <c r="E1" s="387"/>
      <c r="F1" s="387"/>
      <c r="G1" s="387"/>
    </row>
    <row r="2" spans="1:7" ht="68.099999999999994" customHeight="1"/>
    <row r="3" spans="1:7" ht="18" customHeight="1">
      <c r="A3" s="28"/>
      <c r="B3" s="7" t="s">
        <v>434</v>
      </c>
      <c r="C3" s="25" t="s">
        <v>7</v>
      </c>
      <c r="D3" s="16">
        <v>3</v>
      </c>
      <c r="E3" s="2" t="s">
        <v>435</v>
      </c>
      <c r="F3" s="7" t="s">
        <v>436</v>
      </c>
    </row>
    <row r="4" spans="1:7" ht="18" customHeight="1">
      <c r="A4" s="28"/>
      <c r="B4" s="9" t="s">
        <v>437</v>
      </c>
      <c r="C4" s="25" t="s">
        <v>7</v>
      </c>
      <c r="D4" s="16">
        <v>1</v>
      </c>
      <c r="E4" s="2" t="s">
        <v>438</v>
      </c>
      <c r="F4" s="7" t="s">
        <v>439</v>
      </c>
    </row>
    <row r="5" spans="1:7" ht="18" customHeight="1">
      <c r="A5" s="28"/>
      <c r="B5" s="9" t="s">
        <v>440</v>
      </c>
      <c r="C5" s="25" t="s">
        <v>7</v>
      </c>
      <c r="D5" s="16">
        <v>1</v>
      </c>
      <c r="E5" s="2" t="s">
        <v>441</v>
      </c>
      <c r="F5" s="7" t="s">
        <v>442</v>
      </c>
    </row>
    <row r="6" spans="1:7" ht="18" customHeight="1">
      <c r="A6" s="28"/>
      <c r="B6" s="9" t="s">
        <v>443</v>
      </c>
      <c r="C6" s="25" t="s">
        <v>7</v>
      </c>
      <c r="D6" s="16">
        <v>1</v>
      </c>
      <c r="E6" s="2" t="s">
        <v>444</v>
      </c>
      <c r="F6" s="7" t="s">
        <v>445</v>
      </c>
    </row>
    <row r="7" spans="1:7" ht="9" customHeight="1">
      <c r="A7" s="6"/>
      <c r="B7" s="7" t="s">
        <v>446</v>
      </c>
      <c r="C7" s="25" t="s">
        <v>7</v>
      </c>
      <c r="D7" s="16">
        <v>2</v>
      </c>
      <c r="E7" s="2" t="s">
        <v>447</v>
      </c>
      <c r="F7" s="7" t="s">
        <v>448</v>
      </c>
    </row>
    <row r="8" spans="1:7" ht="18" customHeight="1">
      <c r="A8" s="28"/>
      <c r="B8" s="9" t="s">
        <v>443</v>
      </c>
      <c r="C8" s="25" t="s">
        <v>7</v>
      </c>
      <c r="D8" s="16">
        <v>1</v>
      </c>
      <c r="E8" s="2" t="s">
        <v>444</v>
      </c>
      <c r="F8" s="7" t="s">
        <v>445</v>
      </c>
    </row>
    <row r="9" spans="1:7" ht="9" customHeight="1">
      <c r="A9" s="6"/>
      <c r="B9" s="7" t="s">
        <v>449</v>
      </c>
      <c r="C9" s="25" t="s">
        <v>7</v>
      </c>
      <c r="D9" s="16">
        <v>1</v>
      </c>
      <c r="E9" s="2" t="s">
        <v>450</v>
      </c>
      <c r="F9" s="7" t="s">
        <v>451</v>
      </c>
    </row>
    <row r="10" spans="1:7" ht="9" customHeight="1">
      <c r="A10" s="6"/>
      <c r="B10" s="7" t="s">
        <v>452</v>
      </c>
      <c r="C10" s="25" t="s">
        <v>7</v>
      </c>
      <c r="D10" s="16">
        <v>1</v>
      </c>
      <c r="E10" s="2" t="s">
        <v>453</v>
      </c>
      <c r="F10" s="7" t="s">
        <v>454</v>
      </c>
    </row>
    <row r="11" spans="1:7" ht="9" customHeight="1">
      <c r="A11" s="6"/>
      <c r="B11" s="7" t="s">
        <v>455</v>
      </c>
      <c r="C11" s="25" t="s">
        <v>7</v>
      </c>
      <c r="D11" s="16">
        <v>1</v>
      </c>
      <c r="E11" s="2" t="s">
        <v>456</v>
      </c>
      <c r="F11" s="7" t="s">
        <v>457</v>
      </c>
    </row>
    <row r="12" spans="1:7" ht="9" customHeight="1">
      <c r="A12" s="6"/>
      <c r="B12" s="7" t="s">
        <v>458</v>
      </c>
      <c r="C12" s="25" t="s">
        <v>7</v>
      </c>
      <c r="D12" s="16">
        <v>1</v>
      </c>
      <c r="E12" s="2" t="s">
        <v>459</v>
      </c>
      <c r="F12" s="7" t="s">
        <v>460</v>
      </c>
    </row>
    <row r="13" spans="1:7" ht="18" customHeight="1">
      <c r="A13" s="28"/>
      <c r="B13" s="9" t="s">
        <v>461</v>
      </c>
      <c r="C13" s="25" t="s">
        <v>7</v>
      </c>
      <c r="D13" s="16">
        <v>1</v>
      </c>
      <c r="E13" s="2" t="s">
        <v>462</v>
      </c>
      <c r="F13" s="7" t="s">
        <v>463</v>
      </c>
    </row>
    <row r="14" spans="1:7" ht="18" customHeight="1">
      <c r="A14" s="28"/>
      <c r="B14" s="9" t="s">
        <v>464</v>
      </c>
      <c r="C14" s="25" t="s">
        <v>7</v>
      </c>
      <c r="D14" s="16">
        <v>1</v>
      </c>
      <c r="E14" s="2" t="s">
        <v>465</v>
      </c>
      <c r="F14" s="7" t="s">
        <v>466</v>
      </c>
    </row>
    <row r="15" spans="1:7" ht="18" customHeight="1">
      <c r="A15" s="28"/>
      <c r="B15" s="9" t="s">
        <v>467</v>
      </c>
      <c r="C15" s="25" t="s">
        <v>7</v>
      </c>
      <c r="D15" s="16">
        <v>1</v>
      </c>
      <c r="E15" s="2" t="s">
        <v>468</v>
      </c>
      <c r="F15" s="7" t="s">
        <v>469</v>
      </c>
    </row>
    <row r="16" spans="1:7" ht="36" customHeight="1">
      <c r="A16" s="9"/>
      <c r="B16" s="7" t="s">
        <v>470</v>
      </c>
      <c r="C16" s="25" t="s">
        <v>7</v>
      </c>
      <c r="D16" s="16">
        <v>1</v>
      </c>
      <c r="E16" s="2" t="s">
        <v>471</v>
      </c>
      <c r="F16" s="7" t="s">
        <v>472</v>
      </c>
    </row>
    <row r="17" spans="1:6" ht="27" customHeight="1">
      <c r="A17" s="9"/>
      <c r="B17" s="9" t="s">
        <v>473</v>
      </c>
      <c r="C17" s="26" t="s">
        <v>7</v>
      </c>
      <c r="D17" s="18">
        <v>1</v>
      </c>
      <c r="E17" s="10" t="s">
        <v>474</v>
      </c>
      <c r="F17" s="15" t="s">
        <v>475</v>
      </c>
    </row>
    <row r="18" spans="1:6" ht="36" customHeight="1">
      <c r="A18" s="9"/>
      <c r="B18" s="7" t="s">
        <v>476</v>
      </c>
      <c r="C18" s="25" t="s">
        <v>7</v>
      </c>
      <c r="D18" s="16">
        <v>1</v>
      </c>
      <c r="E18" s="2" t="s">
        <v>477</v>
      </c>
      <c r="F18" s="7" t="s">
        <v>478</v>
      </c>
    </row>
    <row r="19" spans="1:6" ht="27" customHeight="1">
      <c r="A19" s="9"/>
      <c r="B19" s="9" t="s">
        <v>479</v>
      </c>
      <c r="C19" s="26" t="s">
        <v>7</v>
      </c>
      <c r="D19" s="18">
        <v>1</v>
      </c>
      <c r="E19" s="10" t="s">
        <v>480</v>
      </c>
      <c r="F19" s="15" t="s">
        <v>481</v>
      </c>
    </row>
    <row r="20" spans="1:6" ht="45" customHeight="1">
      <c r="A20" s="9"/>
      <c r="B20" s="9" t="s">
        <v>482</v>
      </c>
      <c r="C20" s="26" t="s">
        <v>7</v>
      </c>
      <c r="D20" s="18">
        <v>1</v>
      </c>
      <c r="E20" s="10" t="s">
        <v>483</v>
      </c>
      <c r="F20" s="15" t="s">
        <v>484</v>
      </c>
    </row>
    <row r="21" spans="1:6" ht="9" customHeight="1">
      <c r="A21" s="6"/>
      <c r="B21" s="7" t="s">
        <v>485</v>
      </c>
      <c r="C21" s="25" t="s">
        <v>7</v>
      </c>
      <c r="D21" s="16">
        <v>1</v>
      </c>
      <c r="E21" s="2" t="s">
        <v>486</v>
      </c>
      <c r="F21" s="7" t="s">
        <v>487</v>
      </c>
    </row>
    <row r="22" spans="1:6" ht="18" customHeight="1">
      <c r="A22" s="28"/>
      <c r="B22" s="9" t="s">
        <v>488</v>
      </c>
      <c r="C22" s="25" t="s">
        <v>7</v>
      </c>
      <c r="D22" s="16">
        <v>1</v>
      </c>
      <c r="E22" s="2" t="s">
        <v>489</v>
      </c>
      <c r="F22" s="7" t="s">
        <v>490</v>
      </c>
    </row>
    <row r="23" spans="1:6" ht="9" customHeight="1">
      <c r="A23" s="6"/>
      <c r="B23" s="7" t="s">
        <v>491</v>
      </c>
      <c r="C23" s="25" t="s">
        <v>7</v>
      </c>
      <c r="D23" s="16">
        <v>1</v>
      </c>
      <c r="E23" s="2" t="s">
        <v>492</v>
      </c>
      <c r="F23" s="7" t="s">
        <v>493</v>
      </c>
    </row>
    <row r="24" spans="1:6" ht="9" customHeight="1">
      <c r="A24" s="6"/>
      <c r="B24" s="7" t="s">
        <v>494</v>
      </c>
      <c r="C24" s="25" t="s">
        <v>7</v>
      </c>
      <c r="D24" s="16">
        <v>1</v>
      </c>
      <c r="E24" s="2" t="s">
        <v>495</v>
      </c>
      <c r="F24" s="7" t="s">
        <v>496</v>
      </c>
    </row>
    <row r="25" spans="1:6" ht="18" customHeight="1">
      <c r="A25" s="28"/>
      <c r="B25" s="7" t="s">
        <v>497</v>
      </c>
      <c r="C25" s="25" t="s">
        <v>7</v>
      </c>
      <c r="D25" s="16">
        <v>1</v>
      </c>
      <c r="E25" s="2" t="s">
        <v>498</v>
      </c>
      <c r="F25" s="7" t="s">
        <v>499</v>
      </c>
    </row>
    <row r="26" spans="1:6" ht="9" customHeight="1">
      <c r="A26" s="6"/>
      <c r="B26" s="7" t="s">
        <v>500</v>
      </c>
      <c r="C26" s="25" t="s">
        <v>7</v>
      </c>
      <c r="D26" s="16">
        <v>1</v>
      </c>
      <c r="E26" s="2" t="s">
        <v>501</v>
      </c>
      <c r="F26" s="7" t="s">
        <v>502</v>
      </c>
    </row>
    <row r="27" spans="1:6" ht="9" customHeight="1">
      <c r="A27" s="6"/>
      <c r="B27" s="7" t="s">
        <v>503</v>
      </c>
      <c r="C27" s="25" t="s">
        <v>7</v>
      </c>
      <c r="D27" s="16">
        <v>1</v>
      </c>
      <c r="E27" s="2" t="s">
        <v>504</v>
      </c>
      <c r="F27" s="7" t="s">
        <v>505</v>
      </c>
    </row>
    <row r="28" spans="1:6" ht="9" customHeight="1">
      <c r="A28" s="6"/>
      <c r="B28" s="7" t="s">
        <v>506</v>
      </c>
      <c r="C28" s="25" t="s">
        <v>7</v>
      </c>
      <c r="D28" s="16">
        <v>1</v>
      </c>
      <c r="E28" s="2" t="s">
        <v>507</v>
      </c>
      <c r="F28" s="7" t="s">
        <v>508</v>
      </c>
    </row>
    <row r="29" spans="1:6" ht="9" customHeight="1">
      <c r="A29" s="6"/>
      <c r="B29" s="7" t="s">
        <v>509</v>
      </c>
      <c r="C29" s="25" t="s">
        <v>7</v>
      </c>
      <c r="D29" s="16">
        <v>2</v>
      </c>
      <c r="E29" s="2" t="s">
        <v>510</v>
      </c>
      <c r="F29" s="7" t="s">
        <v>511</v>
      </c>
    </row>
    <row r="30" spans="1:6" ht="9" customHeight="1">
      <c r="A30" s="6"/>
      <c r="B30" s="7" t="s">
        <v>512</v>
      </c>
      <c r="C30" s="25" t="s">
        <v>7</v>
      </c>
      <c r="D30" s="16">
        <v>2</v>
      </c>
      <c r="E30" s="2" t="s">
        <v>513</v>
      </c>
      <c r="F30" s="7" t="s">
        <v>514</v>
      </c>
    </row>
    <row r="31" spans="1:6" ht="9" customHeight="1">
      <c r="A31" s="6"/>
      <c r="B31" s="7" t="s">
        <v>515</v>
      </c>
      <c r="C31" s="25" t="s">
        <v>7</v>
      </c>
      <c r="D31" s="16">
        <v>4</v>
      </c>
      <c r="E31" s="2" t="s">
        <v>516</v>
      </c>
      <c r="F31" s="7" t="s">
        <v>517</v>
      </c>
    </row>
    <row r="32" spans="1:6" ht="9" customHeight="1">
      <c r="A32" s="6"/>
      <c r="B32" s="7" t="s">
        <v>518</v>
      </c>
      <c r="C32" s="25" t="s">
        <v>7</v>
      </c>
      <c r="D32" s="16">
        <v>1</v>
      </c>
      <c r="E32" s="2" t="s">
        <v>519</v>
      </c>
      <c r="F32" s="7" t="s">
        <v>520</v>
      </c>
    </row>
    <row r="33" spans="1:6" ht="9" customHeight="1">
      <c r="A33" s="6"/>
      <c r="B33" s="7" t="s">
        <v>521</v>
      </c>
      <c r="C33" s="25" t="s">
        <v>7</v>
      </c>
      <c r="D33" s="16">
        <v>1</v>
      </c>
      <c r="E33" s="2" t="s">
        <v>522</v>
      </c>
      <c r="F33" s="7" t="s">
        <v>523</v>
      </c>
    </row>
    <row r="34" spans="1:6" ht="18" customHeight="1">
      <c r="A34" s="28"/>
      <c r="B34" s="7" t="s">
        <v>524</v>
      </c>
      <c r="C34" s="25" t="s">
        <v>7</v>
      </c>
      <c r="D34" s="16">
        <v>1</v>
      </c>
      <c r="E34" s="2" t="s">
        <v>525</v>
      </c>
      <c r="F34" s="7" t="s">
        <v>526</v>
      </c>
    </row>
    <row r="35" spans="1:6" ht="18" customHeight="1">
      <c r="A35" s="28"/>
      <c r="B35" s="9" t="s">
        <v>527</v>
      </c>
      <c r="C35" s="25" t="s">
        <v>7</v>
      </c>
      <c r="D35" s="16">
        <v>1</v>
      </c>
      <c r="E35" s="2" t="s">
        <v>528</v>
      </c>
      <c r="F35" s="7" t="s">
        <v>529</v>
      </c>
    </row>
    <row r="36" spans="1:6" ht="18" customHeight="1">
      <c r="A36" s="28"/>
      <c r="B36" s="9" t="s">
        <v>530</v>
      </c>
      <c r="C36" s="25" t="s">
        <v>7</v>
      </c>
      <c r="D36" s="16">
        <v>1</v>
      </c>
      <c r="E36" s="2" t="s">
        <v>531</v>
      </c>
      <c r="F36" s="7" t="s">
        <v>532</v>
      </c>
    </row>
    <row r="37" spans="1:6" ht="9" customHeight="1">
      <c r="A37" s="6"/>
      <c r="B37" s="7" t="s">
        <v>533</v>
      </c>
      <c r="C37" s="25" t="s">
        <v>7</v>
      </c>
      <c r="D37" s="16">
        <v>2</v>
      </c>
      <c r="E37" s="2" t="s">
        <v>534</v>
      </c>
      <c r="F37" s="7" t="s">
        <v>535</v>
      </c>
    </row>
    <row r="38" spans="1:6" ht="9" customHeight="1">
      <c r="A38" s="6"/>
      <c r="B38" s="7" t="s">
        <v>536</v>
      </c>
      <c r="C38" s="25" t="s">
        <v>7</v>
      </c>
      <c r="D38" s="16">
        <v>1</v>
      </c>
      <c r="E38" s="2" t="s">
        <v>537</v>
      </c>
      <c r="F38" s="7" t="s">
        <v>538</v>
      </c>
    </row>
    <row r="39" spans="1:6" ht="9" customHeight="1">
      <c r="A39" s="6"/>
      <c r="B39" s="7" t="s">
        <v>539</v>
      </c>
      <c r="C39" s="25" t="s">
        <v>7</v>
      </c>
      <c r="D39" s="16">
        <v>1</v>
      </c>
      <c r="E39" s="2" t="s">
        <v>540</v>
      </c>
      <c r="F39" s="7" t="s">
        <v>541</v>
      </c>
    </row>
    <row r="40" spans="1:6" ht="9" customHeight="1">
      <c r="A40" s="6"/>
      <c r="B40" s="7" t="s">
        <v>542</v>
      </c>
      <c r="C40" s="25" t="s">
        <v>7</v>
      </c>
      <c r="D40" s="16">
        <v>1</v>
      </c>
      <c r="E40" s="2" t="s">
        <v>528</v>
      </c>
      <c r="F40" s="7" t="s">
        <v>529</v>
      </c>
    </row>
    <row r="41" spans="1:6" ht="9" customHeight="1">
      <c r="A41" s="6"/>
      <c r="B41" s="7" t="s">
        <v>543</v>
      </c>
      <c r="C41" s="25" t="s">
        <v>7</v>
      </c>
      <c r="D41" s="16">
        <v>1</v>
      </c>
      <c r="E41" s="2" t="s">
        <v>531</v>
      </c>
      <c r="F41" s="7" t="s">
        <v>532</v>
      </c>
    </row>
    <row r="42" spans="1:6" ht="9" customHeight="1">
      <c r="A42" s="6"/>
      <c r="B42" s="7" t="s">
        <v>544</v>
      </c>
      <c r="C42" s="25" t="s">
        <v>7</v>
      </c>
      <c r="D42" s="16">
        <v>2</v>
      </c>
      <c r="E42" s="2" t="s">
        <v>534</v>
      </c>
      <c r="F42" s="7" t="s">
        <v>535</v>
      </c>
    </row>
    <row r="43" spans="1:6" ht="18" customHeight="1">
      <c r="A43" s="28"/>
      <c r="B43" s="9" t="s">
        <v>545</v>
      </c>
      <c r="C43" s="25" t="s">
        <v>7</v>
      </c>
      <c r="D43" s="16">
        <v>12</v>
      </c>
      <c r="E43" s="2" t="s">
        <v>546</v>
      </c>
      <c r="F43" s="7" t="s">
        <v>547</v>
      </c>
    </row>
    <row r="44" spans="1:6" ht="9" customHeight="1">
      <c r="A44" s="6"/>
      <c r="B44" s="7" t="s">
        <v>548</v>
      </c>
      <c r="C44" s="25" t="s">
        <v>7</v>
      </c>
      <c r="D44" s="16">
        <v>1</v>
      </c>
      <c r="E44" s="2" t="s">
        <v>549</v>
      </c>
      <c r="F44" s="7" t="s">
        <v>550</v>
      </c>
    </row>
  </sheetData>
  <mergeCells count="1">
    <mergeCell ref="A1:G1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sqref="A1:G1"/>
    </sheetView>
  </sheetViews>
  <sheetFormatPr baseColWidth="10" defaultColWidth="8.83203125" defaultRowHeight="12.75"/>
  <cols>
    <col min="1" max="1" width="10.6640625" customWidth="1"/>
    <col min="2" max="2" width="32.1640625" customWidth="1"/>
    <col min="3" max="3" width="10.83203125" customWidth="1"/>
    <col min="4" max="4" width="10.6640625" customWidth="1"/>
    <col min="5" max="5" width="10.83203125" customWidth="1"/>
    <col min="6" max="6" width="10.1640625" customWidth="1"/>
    <col min="7" max="7" width="9.33203125" customWidth="1"/>
    <col min="8" max="8" width="12.6640625" customWidth="1"/>
    <col min="9" max="9" width="8.1640625" customWidth="1"/>
  </cols>
  <sheetData>
    <row r="1" spans="1:8" ht="52.35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1833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227">
        <v>8.1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44.018000000000001</v>
      </c>
      <c r="F7" s="196" t="s">
        <v>1715</v>
      </c>
      <c r="G7" s="194">
        <v>2.2010000000000001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1716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642" t="s">
        <v>1780</v>
      </c>
      <c r="B11" s="644"/>
      <c r="C11" s="643"/>
      <c r="D11" s="189" t="s">
        <v>1718</v>
      </c>
      <c r="E11" s="189" t="s">
        <v>1781</v>
      </c>
      <c r="F11" s="189" t="s">
        <v>1806</v>
      </c>
      <c r="G11" s="190" t="s">
        <v>1834</v>
      </c>
      <c r="H11" s="6"/>
    </row>
    <row r="12" spans="1:8" ht="10.5" customHeight="1">
      <c r="A12" s="642" t="s">
        <v>1817</v>
      </c>
      <c r="B12" s="644"/>
      <c r="C12" s="643"/>
      <c r="D12" s="189" t="s">
        <v>1410</v>
      </c>
      <c r="E12" s="189" t="s">
        <v>1818</v>
      </c>
      <c r="F12" s="189" t="s">
        <v>1808</v>
      </c>
      <c r="G12" s="190" t="s">
        <v>1835</v>
      </c>
      <c r="H12" s="6"/>
    </row>
    <row r="13" spans="1:8" ht="10.5" customHeight="1">
      <c r="A13" s="642" t="s">
        <v>1836</v>
      </c>
      <c r="B13" s="644"/>
      <c r="C13" s="643"/>
      <c r="D13" s="189" t="s">
        <v>1410</v>
      </c>
      <c r="E13" s="189" t="s">
        <v>1837</v>
      </c>
      <c r="F13" s="189" t="s">
        <v>1808</v>
      </c>
      <c r="G13" s="190" t="s">
        <v>1838</v>
      </c>
      <c r="H13" s="6"/>
    </row>
    <row r="14" spans="1:8" ht="10.5" customHeight="1">
      <c r="A14" s="642" t="s">
        <v>1820</v>
      </c>
      <c r="B14" s="644"/>
      <c r="C14" s="643"/>
      <c r="D14" s="189" t="s">
        <v>1410</v>
      </c>
      <c r="E14" s="189" t="s">
        <v>1821</v>
      </c>
      <c r="F14" s="189" t="s">
        <v>1808</v>
      </c>
      <c r="G14" s="190" t="s">
        <v>1839</v>
      </c>
      <c r="H14" s="6"/>
    </row>
    <row r="15" spans="1:8" ht="10.5" customHeight="1">
      <c r="A15" s="642" t="s">
        <v>1827</v>
      </c>
      <c r="B15" s="644"/>
      <c r="C15" s="643"/>
      <c r="D15" s="189" t="s">
        <v>1410</v>
      </c>
      <c r="E15" s="189" t="s">
        <v>1828</v>
      </c>
      <c r="F15" s="189" t="s">
        <v>1825</v>
      </c>
      <c r="G15" s="190" t="s">
        <v>1840</v>
      </c>
      <c r="H15" s="6"/>
    </row>
    <row r="16" spans="1:8" ht="10.5" customHeight="1">
      <c r="A16" s="642" t="s">
        <v>1823</v>
      </c>
      <c r="B16" s="644"/>
      <c r="C16" s="643"/>
      <c r="D16" s="189" t="s">
        <v>1410</v>
      </c>
      <c r="E16" s="189" t="s">
        <v>1824</v>
      </c>
      <c r="F16" s="189" t="s">
        <v>1825</v>
      </c>
      <c r="G16" s="190" t="s">
        <v>1841</v>
      </c>
      <c r="H16" s="6"/>
    </row>
    <row r="17" spans="1:9" ht="10.5" customHeight="1">
      <c r="A17" s="708" t="s">
        <v>1811</v>
      </c>
      <c r="B17" s="709"/>
      <c r="C17" s="710"/>
      <c r="D17" s="189" t="s">
        <v>1410</v>
      </c>
      <c r="E17" s="189" t="s">
        <v>1689</v>
      </c>
      <c r="F17" s="196" t="s">
        <v>1722</v>
      </c>
      <c r="G17" s="190" t="s">
        <v>1788</v>
      </c>
      <c r="H17" s="6"/>
    </row>
    <row r="18" spans="1:9" ht="10.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1842</v>
      </c>
    </row>
    <row r="19" spans="1:9" ht="24.75" customHeight="1">
      <c r="A19" s="639" t="s">
        <v>1291</v>
      </c>
      <c r="B19" s="640"/>
      <c r="C19" s="640"/>
      <c r="D19" s="640"/>
      <c r="E19" s="640"/>
      <c r="F19" s="640"/>
      <c r="G19" s="640"/>
      <c r="H19" s="641"/>
    </row>
    <row r="20" spans="1:9" ht="10.5" customHeight="1">
      <c r="A20" s="642" t="s">
        <v>1292</v>
      </c>
      <c r="B20" s="643"/>
      <c r="C20" s="196" t="s">
        <v>1284</v>
      </c>
      <c r="D20" s="185" t="s">
        <v>1286</v>
      </c>
      <c r="E20" s="189" t="s">
        <v>1293</v>
      </c>
      <c r="F20" s="642" t="s">
        <v>1294</v>
      </c>
      <c r="G20" s="643"/>
      <c r="H20" s="6"/>
    </row>
    <row r="21" spans="1:9" ht="10.5" customHeight="1">
      <c r="A21" s="626" t="s">
        <v>1295</v>
      </c>
      <c r="B21" s="627"/>
      <c r="C21" s="190" t="s">
        <v>1296</v>
      </c>
      <c r="D21" s="190" t="s">
        <v>1742</v>
      </c>
      <c r="E21" s="192">
        <v>17.606999999999999</v>
      </c>
      <c r="F21" s="628">
        <v>44.018000000000001</v>
      </c>
      <c r="G21" s="629"/>
      <c r="H21" s="6"/>
    </row>
    <row r="22" spans="1:9" ht="10.5" customHeight="1">
      <c r="A22" s="619" t="s">
        <v>1281</v>
      </c>
      <c r="B22" s="620"/>
      <c r="C22" s="620"/>
      <c r="D22" s="620"/>
      <c r="E22" s="620"/>
      <c r="F22" s="620"/>
      <c r="G22" s="621"/>
      <c r="H22" s="195" t="s">
        <v>1743</v>
      </c>
    </row>
    <row r="23" spans="1:9" ht="24.75" customHeight="1">
      <c r="A23" s="630" t="s">
        <v>1299</v>
      </c>
      <c r="B23" s="631"/>
      <c r="C23" s="631"/>
      <c r="D23" s="631"/>
      <c r="E23" s="631"/>
      <c r="F23" s="631"/>
      <c r="G23" s="631"/>
      <c r="H23" s="632"/>
    </row>
    <row r="24" spans="1:9" ht="10.5" customHeight="1">
      <c r="A24" s="633" t="s">
        <v>1270</v>
      </c>
      <c r="B24" s="634"/>
      <c r="C24" s="635"/>
      <c r="D24" s="196" t="s">
        <v>1284</v>
      </c>
      <c r="E24" s="189" t="s">
        <v>1285</v>
      </c>
      <c r="F24" s="188" t="s">
        <v>1286</v>
      </c>
      <c r="G24" s="190" t="s">
        <v>1274</v>
      </c>
      <c r="H24" s="6"/>
    </row>
    <row r="25" spans="1:9" ht="10.5" customHeight="1">
      <c r="A25" s="642" t="s">
        <v>1421</v>
      </c>
      <c r="B25" s="644"/>
      <c r="C25" s="643"/>
      <c r="D25" s="189" t="s">
        <v>1422</v>
      </c>
      <c r="E25" s="189" t="s">
        <v>1423</v>
      </c>
      <c r="F25" s="226" t="s">
        <v>1443</v>
      </c>
      <c r="G25" s="190" t="s">
        <v>1444</v>
      </c>
      <c r="H25" s="6"/>
    </row>
    <row r="26" spans="1:9" ht="10.5" customHeight="1">
      <c r="A26" s="619" t="s">
        <v>1281</v>
      </c>
      <c r="B26" s="620"/>
      <c r="C26" s="620"/>
      <c r="D26" s="620"/>
      <c r="E26" s="620"/>
      <c r="F26" s="620"/>
      <c r="G26" s="621"/>
      <c r="H26" s="195" t="s">
        <v>1445</v>
      </c>
    </row>
    <row r="27" spans="1:9" ht="10.5" customHeight="1">
      <c r="A27" s="471"/>
      <c r="B27" s="431"/>
      <c r="C27" s="431"/>
      <c r="D27" s="431"/>
      <c r="E27" s="431"/>
      <c r="F27" s="431"/>
      <c r="G27" s="431"/>
      <c r="H27" s="472"/>
    </row>
    <row r="28" spans="1:9" ht="11.1" customHeight="1">
      <c r="A28" s="622" t="s">
        <v>1303</v>
      </c>
      <c r="B28" s="623"/>
      <c r="C28" s="623"/>
      <c r="D28" s="623"/>
      <c r="E28" s="623"/>
      <c r="F28" s="623"/>
      <c r="G28" s="624"/>
      <c r="H28" s="195" t="s">
        <v>1843</v>
      </c>
    </row>
    <row r="29" spans="1:9" ht="8.25" customHeight="1">
      <c r="A29" s="625" t="s">
        <v>1305</v>
      </c>
      <c r="B29" s="625"/>
      <c r="C29" s="625"/>
      <c r="D29" s="625"/>
      <c r="E29" s="625"/>
      <c r="F29" s="625"/>
      <c r="G29" s="625"/>
      <c r="H29" s="625"/>
      <c r="I29" s="625"/>
    </row>
    <row r="30" spans="1:9" ht="39" customHeight="1"/>
  </sheetData>
  <mergeCells count="3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G18"/>
    <mergeCell ref="A19:H19"/>
    <mergeCell ref="A20:B20"/>
    <mergeCell ref="F20:G20"/>
    <mergeCell ref="A21:B21"/>
    <mergeCell ref="F21:G21"/>
    <mergeCell ref="A27:H27"/>
    <mergeCell ref="A28:G28"/>
    <mergeCell ref="A29:I29"/>
    <mergeCell ref="A22:G22"/>
    <mergeCell ref="A23:H23"/>
    <mergeCell ref="A24:C24"/>
    <mergeCell ref="A25:C25"/>
    <mergeCell ref="A26:G26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10.83203125" customWidth="1"/>
    <col min="8" max="8" width="13.1640625" customWidth="1"/>
    <col min="9" max="9" width="5.1640625" customWidth="1"/>
  </cols>
  <sheetData>
    <row r="1" spans="1:8" ht="52.7" customHeight="1">
      <c r="A1" s="633" t="s">
        <v>1262</v>
      </c>
      <c r="B1" s="634"/>
      <c r="C1" s="634"/>
      <c r="D1" s="635"/>
      <c r="E1" s="728" t="s">
        <v>1263</v>
      </c>
      <c r="F1" s="729"/>
      <c r="G1" s="729"/>
      <c r="H1" s="730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1844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227">
        <v>8.11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708" t="s">
        <v>1448</v>
      </c>
      <c r="B7" s="709"/>
      <c r="C7" s="710"/>
      <c r="D7" s="189" t="s">
        <v>1401</v>
      </c>
      <c r="E7" s="192">
        <v>71.400000000000006</v>
      </c>
      <c r="F7" s="189" t="s">
        <v>1845</v>
      </c>
      <c r="G7" s="194">
        <v>2.8559999999999999</v>
      </c>
      <c r="H7" s="6"/>
    </row>
    <row r="8" spans="1:8" ht="10.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1545</v>
      </c>
      <c r="G8" s="194">
        <v>1.65</v>
      </c>
      <c r="H8" s="6"/>
    </row>
    <row r="9" spans="1:8" ht="10.5" customHeight="1">
      <c r="A9" s="642" t="s">
        <v>1389</v>
      </c>
      <c r="B9" s="644"/>
      <c r="C9" s="643"/>
      <c r="D9" s="188" t="s">
        <v>1390</v>
      </c>
      <c r="E9" s="192">
        <v>305.73599999999999</v>
      </c>
      <c r="F9" s="189" t="s">
        <v>1276</v>
      </c>
      <c r="G9" s="194">
        <v>15.287000000000001</v>
      </c>
      <c r="H9" s="6"/>
    </row>
    <row r="10" spans="1:8" ht="10.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1846</v>
      </c>
    </row>
    <row r="11" spans="1:8" ht="24.75" customHeight="1">
      <c r="A11" s="645" t="s">
        <v>1283</v>
      </c>
      <c r="B11" s="646"/>
      <c r="C11" s="646"/>
      <c r="D11" s="646"/>
      <c r="E11" s="646"/>
      <c r="F11" s="646"/>
      <c r="G11" s="646"/>
      <c r="H11" s="647"/>
    </row>
    <row r="12" spans="1:8" ht="10.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90" t="s">
        <v>1274</v>
      </c>
      <c r="H12" s="6"/>
    </row>
    <row r="13" spans="1:8" ht="10.5" customHeight="1">
      <c r="A13" s="642" t="s">
        <v>1451</v>
      </c>
      <c r="B13" s="644"/>
      <c r="C13" s="643"/>
      <c r="D13" s="189" t="s">
        <v>1414</v>
      </c>
      <c r="E13" s="189" t="s">
        <v>1847</v>
      </c>
      <c r="F13" s="190" t="s">
        <v>1848</v>
      </c>
      <c r="G13" s="190" t="s">
        <v>1849</v>
      </c>
      <c r="H13" s="6"/>
    </row>
    <row r="14" spans="1:8" ht="10.5" customHeight="1">
      <c r="A14" s="642" t="s">
        <v>1850</v>
      </c>
      <c r="B14" s="644"/>
      <c r="C14" s="643"/>
      <c r="D14" s="189" t="s">
        <v>1410</v>
      </c>
      <c r="E14" s="189" t="s">
        <v>1851</v>
      </c>
      <c r="F14" s="197">
        <v>60000</v>
      </c>
      <c r="G14" s="190" t="s">
        <v>1852</v>
      </c>
      <c r="H14" s="6"/>
    </row>
    <row r="15" spans="1:8" ht="10.5" customHeight="1">
      <c r="A15" s="642" t="s">
        <v>1413</v>
      </c>
      <c r="B15" s="644"/>
      <c r="C15" s="643"/>
      <c r="D15" s="189" t="s">
        <v>1414</v>
      </c>
      <c r="E15" s="189" t="s">
        <v>1853</v>
      </c>
      <c r="F15" s="190" t="s">
        <v>1854</v>
      </c>
      <c r="G15" s="190" t="s">
        <v>1855</v>
      </c>
      <c r="H15" s="6"/>
    </row>
    <row r="16" spans="1:8" ht="10.5" customHeight="1">
      <c r="A16" s="642" t="s">
        <v>1511</v>
      </c>
      <c r="B16" s="644"/>
      <c r="C16" s="643"/>
      <c r="D16" s="189" t="s">
        <v>1512</v>
      </c>
      <c r="E16" s="189" t="s">
        <v>1856</v>
      </c>
      <c r="F16" s="197">
        <v>1260</v>
      </c>
      <c r="G16" s="190" t="s">
        <v>1857</v>
      </c>
      <c r="H16" s="6"/>
    </row>
    <row r="17" spans="1:9" ht="10.5" customHeight="1">
      <c r="A17" s="642" t="s">
        <v>1613</v>
      </c>
      <c r="B17" s="644"/>
      <c r="C17" s="643"/>
      <c r="D17" s="189" t="s">
        <v>1586</v>
      </c>
      <c r="E17" s="189" t="s">
        <v>1858</v>
      </c>
      <c r="F17" s="197">
        <v>10000</v>
      </c>
      <c r="G17" s="190" t="s">
        <v>1859</v>
      </c>
      <c r="H17" s="6"/>
    </row>
    <row r="18" spans="1:9" ht="10.5" customHeight="1">
      <c r="A18" s="719" t="s">
        <v>1281</v>
      </c>
      <c r="B18" s="720"/>
      <c r="C18" s="720"/>
      <c r="D18" s="720"/>
      <c r="E18" s="720"/>
      <c r="F18" s="720"/>
      <c r="G18" s="721"/>
      <c r="H18" s="195" t="s">
        <v>1860</v>
      </c>
    </row>
    <row r="19" spans="1:9" ht="24.75" customHeight="1">
      <c r="A19" s="639" t="s">
        <v>1291</v>
      </c>
      <c r="B19" s="640"/>
      <c r="C19" s="640"/>
      <c r="D19" s="640"/>
      <c r="E19" s="640"/>
      <c r="F19" s="640"/>
      <c r="G19" s="640"/>
      <c r="H19" s="641"/>
    </row>
    <row r="20" spans="1:9" ht="10.5" customHeight="1">
      <c r="A20" s="642" t="s">
        <v>1292</v>
      </c>
      <c r="B20" s="643"/>
      <c r="C20" s="196" t="s">
        <v>1284</v>
      </c>
      <c r="D20" s="185" t="s">
        <v>1286</v>
      </c>
      <c r="E20" s="189" t="s">
        <v>1293</v>
      </c>
      <c r="F20" s="642" t="s">
        <v>1294</v>
      </c>
      <c r="G20" s="643"/>
      <c r="H20" s="6"/>
    </row>
    <row r="21" spans="1:9" ht="10.5" customHeight="1">
      <c r="A21" s="626" t="s">
        <v>1463</v>
      </c>
      <c r="B21" s="627"/>
      <c r="C21" s="190" t="s">
        <v>1296</v>
      </c>
      <c r="D21" s="190" t="s">
        <v>1861</v>
      </c>
      <c r="E21" s="192">
        <v>76.433999999999997</v>
      </c>
      <c r="F21" s="628">
        <v>305.73599999999999</v>
      </c>
      <c r="G21" s="629"/>
      <c r="H21" s="6"/>
    </row>
    <row r="22" spans="1:9" ht="10.5" customHeight="1">
      <c r="A22" s="719" t="s">
        <v>1281</v>
      </c>
      <c r="B22" s="720"/>
      <c r="C22" s="720"/>
      <c r="D22" s="720"/>
      <c r="E22" s="720"/>
      <c r="F22" s="720"/>
      <c r="G22" s="721"/>
      <c r="H22" s="195" t="s">
        <v>1862</v>
      </c>
    </row>
    <row r="23" spans="1:9" ht="24.75" customHeight="1">
      <c r="A23" s="630" t="s">
        <v>1299</v>
      </c>
      <c r="B23" s="631"/>
      <c r="C23" s="631"/>
      <c r="D23" s="631"/>
      <c r="E23" s="631"/>
      <c r="F23" s="631"/>
      <c r="G23" s="631"/>
      <c r="H23" s="632"/>
    </row>
    <row r="24" spans="1:9" ht="10.5" customHeight="1">
      <c r="A24" s="633" t="s">
        <v>1270</v>
      </c>
      <c r="B24" s="634"/>
      <c r="C24" s="635"/>
      <c r="D24" s="196" t="s">
        <v>1284</v>
      </c>
      <c r="E24" s="189" t="s">
        <v>1285</v>
      </c>
      <c r="F24" s="188" t="s">
        <v>1286</v>
      </c>
      <c r="G24" s="190" t="s">
        <v>1274</v>
      </c>
      <c r="H24" s="6"/>
    </row>
    <row r="25" spans="1:9" ht="10.5" customHeight="1">
      <c r="A25" s="642" t="s">
        <v>1421</v>
      </c>
      <c r="B25" s="644"/>
      <c r="C25" s="643"/>
      <c r="D25" s="189" t="s">
        <v>1422</v>
      </c>
      <c r="E25" s="189" t="s">
        <v>1423</v>
      </c>
      <c r="F25" s="190" t="s">
        <v>1484</v>
      </c>
      <c r="G25" s="190" t="s">
        <v>1863</v>
      </c>
      <c r="H25" s="6"/>
    </row>
    <row r="26" spans="1:9" ht="10.5" customHeight="1">
      <c r="A26" s="719" t="s">
        <v>1281</v>
      </c>
      <c r="B26" s="720"/>
      <c r="C26" s="720"/>
      <c r="D26" s="720"/>
      <c r="E26" s="720"/>
      <c r="F26" s="720"/>
      <c r="G26" s="721"/>
      <c r="H26" s="195" t="s">
        <v>1864</v>
      </c>
    </row>
    <row r="27" spans="1:9" ht="10.5" customHeight="1">
      <c r="A27" s="471"/>
      <c r="B27" s="431"/>
      <c r="C27" s="431"/>
      <c r="D27" s="431"/>
      <c r="E27" s="431"/>
      <c r="F27" s="431"/>
      <c r="G27" s="431"/>
      <c r="H27" s="472"/>
    </row>
    <row r="28" spans="1:9" ht="11.25" customHeight="1">
      <c r="A28" s="722" t="s">
        <v>1303</v>
      </c>
      <c r="B28" s="723"/>
      <c r="C28" s="723"/>
      <c r="D28" s="723"/>
      <c r="E28" s="723"/>
      <c r="F28" s="723"/>
      <c r="G28" s="724"/>
      <c r="H28" s="195" t="s">
        <v>1865</v>
      </c>
    </row>
    <row r="29" spans="1:9" ht="8.25" customHeight="1">
      <c r="A29" s="625" t="s">
        <v>1305</v>
      </c>
      <c r="B29" s="625"/>
      <c r="C29" s="625"/>
      <c r="D29" s="625"/>
      <c r="E29" s="625"/>
      <c r="F29" s="625"/>
      <c r="G29" s="625"/>
      <c r="H29" s="625"/>
      <c r="I29" s="625"/>
    </row>
    <row r="30" spans="1:9" ht="39" customHeight="1"/>
  </sheetData>
  <mergeCells count="3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C16"/>
    <mergeCell ref="A17:C17"/>
    <mergeCell ref="A18:G18"/>
    <mergeCell ref="A19:H19"/>
    <mergeCell ref="A20:B20"/>
    <mergeCell ref="F20:G20"/>
    <mergeCell ref="A21:B21"/>
    <mergeCell ref="F21:G21"/>
    <mergeCell ref="A27:H27"/>
    <mergeCell ref="A28:G28"/>
    <mergeCell ref="A29:I29"/>
    <mergeCell ref="A22:G22"/>
    <mergeCell ref="A23:H23"/>
    <mergeCell ref="A24:C24"/>
    <mergeCell ref="A25:C25"/>
    <mergeCell ref="A26:G26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sqref="A1:G1"/>
    </sheetView>
  </sheetViews>
  <sheetFormatPr baseColWidth="10" defaultColWidth="8.83203125" defaultRowHeight="12.75"/>
  <cols>
    <col min="1" max="1" width="10.1640625" customWidth="1"/>
    <col min="2" max="2" width="31.1640625" customWidth="1"/>
    <col min="3" max="3" width="10.1640625" customWidth="1"/>
    <col min="4" max="4" width="10.33203125" customWidth="1"/>
    <col min="5" max="5" width="10.1640625" customWidth="1"/>
    <col min="6" max="6" width="9.83203125" customWidth="1"/>
    <col min="7" max="7" width="12" customWidth="1"/>
    <col min="8" max="8" width="15.1640625" customWidth="1"/>
    <col min="9" max="9" width="6.83203125" customWidth="1"/>
  </cols>
  <sheetData>
    <row r="1" spans="1:8" ht="49.7" customHeight="1">
      <c r="A1" s="633" t="s">
        <v>1262</v>
      </c>
      <c r="B1" s="634"/>
      <c r="C1" s="634"/>
      <c r="D1" s="635"/>
      <c r="E1" s="742" t="s">
        <v>1263</v>
      </c>
      <c r="F1" s="743"/>
      <c r="G1" s="743"/>
      <c r="H1" s="744"/>
    </row>
    <row r="2" spans="1:8" ht="9.9499999999999993" customHeight="1">
      <c r="A2" s="391"/>
      <c r="B2" s="392"/>
      <c r="C2" s="392"/>
      <c r="D2" s="392"/>
      <c r="E2" s="392"/>
      <c r="F2" s="392"/>
      <c r="G2" s="392"/>
      <c r="H2" s="393"/>
    </row>
    <row r="3" spans="1:8" ht="9.9499999999999993" customHeight="1">
      <c r="A3" s="185" t="s">
        <v>1264</v>
      </c>
      <c r="B3" s="648" t="s">
        <v>1866</v>
      </c>
      <c r="C3" s="649"/>
      <c r="D3" s="649"/>
      <c r="E3" s="649"/>
      <c r="F3" s="650"/>
      <c r="G3" s="651" t="s">
        <v>1266</v>
      </c>
      <c r="H3" s="652"/>
    </row>
    <row r="4" spans="1:8" ht="9.9499999999999993" customHeight="1">
      <c r="A4" s="227">
        <v>8.1199999999999992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9.9499999999999993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9.9499999999999993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9499999999999993" customHeight="1">
      <c r="A7" s="642" t="s">
        <v>1389</v>
      </c>
      <c r="B7" s="644"/>
      <c r="C7" s="643"/>
      <c r="D7" s="188" t="s">
        <v>1390</v>
      </c>
      <c r="E7" s="192">
        <v>146.59</v>
      </c>
      <c r="F7" s="196" t="s">
        <v>1715</v>
      </c>
      <c r="G7" s="194">
        <v>7.33</v>
      </c>
      <c r="H7" s="6"/>
    </row>
    <row r="8" spans="1:8" ht="9.9499999999999993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1867</v>
      </c>
    </row>
    <row r="9" spans="1:8" ht="23.25" customHeight="1">
      <c r="A9" s="739" t="s">
        <v>1283</v>
      </c>
      <c r="B9" s="740"/>
      <c r="C9" s="740"/>
      <c r="D9" s="740"/>
      <c r="E9" s="740"/>
      <c r="F9" s="740"/>
      <c r="G9" s="740"/>
      <c r="H9" s="741"/>
    </row>
    <row r="10" spans="1:8" ht="9.9499999999999993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88" t="s">
        <v>1274</v>
      </c>
      <c r="H10" s="6"/>
    </row>
    <row r="11" spans="1:8" ht="9.9499999999999993" customHeight="1">
      <c r="A11" s="642" t="s">
        <v>1868</v>
      </c>
      <c r="B11" s="644"/>
      <c r="C11" s="643"/>
      <c r="D11" s="189" t="s">
        <v>1410</v>
      </c>
      <c r="E11" s="192">
        <v>546.20000000000005</v>
      </c>
      <c r="F11" s="197">
        <v>1000</v>
      </c>
      <c r="G11" s="194">
        <v>546.20000000000005</v>
      </c>
      <c r="H11" s="6"/>
    </row>
    <row r="12" spans="1:8" ht="9.9499999999999993" customHeight="1">
      <c r="A12" s="642" t="s">
        <v>1869</v>
      </c>
      <c r="B12" s="644"/>
      <c r="C12" s="643"/>
      <c r="D12" s="189" t="s">
        <v>1410</v>
      </c>
      <c r="E12" s="192">
        <v>350</v>
      </c>
      <c r="F12" s="197">
        <v>1000</v>
      </c>
      <c r="G12" s="194">
        <v>350</v>
      </c>
      <c r="H12" s="6"/>
    </row>
    <row r="13" spans="1:8" ht="9.9499999999999993" customHeight="1">
      <c r="A13" s="642" t="s">
        <v>1870</v>
      </c>
      <c r="B13" s="644"/>
      <c r="C13" s="643"/>
      <c r="D13" s="189" t="s">
        <v>1410</v>
      </c>
      <c r="E13" s="192">
        <v>87.66</v>
      </c>
      <c r="F13" s="197">
        <v>1000</v>
      </c>
      <c r="G13" s="194">
        <v>87.66</v>
      </c>
      <c r="H13" s="6"/>
    </row>
    <row r="14" spans="1:8" ht="9.9499999999999993" customHeight="1">
      <c r="A14" s="642" t="s">
        <v>1871</v>
      </c>
      <c r="B14" s="644"/>
      <c r="C14" s="643"/>
      <c r="D14" s="189" t="s">
        <v>1410</v>
      </c>
      <c r="E14" s="192">
        <v>34.11</v>
      </c>
      <c r="F14" s="197">
        <v>1000</v>
      </c>
      <c r="G14" s="194">
        <v>34.11</v>
      </c>
      <c r="H14" s="6"/>
    </row>
    <row r="15" spans="1:8" ht="9.9499999999999993" customHeight="1">
      <c r="A15" s="642" t="s">
        <v>1872</v>
      </c>
      <c r="B15" s="644"/>
      <c r="C15" s="643"/>
      <c r="D15" s="189" t="s">
        <v>1410</v>
      </c>
      <c r="E15" s="192">
        <v>9.7200000000000006</v>
      </c>
      <c r="F15" s="197">
        <v>1000</v>
      </c>
      <c r="G15" s="194">
        <v>9.7200000000000006</v>
      </c>
      <c r="H15" s="6"/>
    </row>
    <row r="16" spans="1:8" ht="9.9499999999999993" customHeight="1">
      <c r="A16" s="642" t="s">
        <v>1873</v>
      </c>
      <c r="B16" s="644"/>
      <c r="C16" s="643"/>
      <c r="D16" s="189" t="s">
        <v>1410</v>
      </c>
      <c r="E16" s="192">
        <v>10.08</v>
      </c>
      <c r="F16" s="197">
        <v>1000</v>
      </c>
      <c r="G16" s="194">
        <v>10.08</v>
      </c>
      <c r="H16" s="6"/>
    </row>
    <row r="17" spans="1:9" ht="9.9499999999999993" customHeight="1">
      <c r="A17" s="642" t="s">
        <v>1874</v>
      </c>
      <c r="B17" s="644"/>
      <c r="C17" s="643"/>
      <c r="D17" s="189" t="s">
        <v>1586</v>
      </c>
      <c r="E17" s="192">
        <v>1.25</v>
      </c>
      <c r="F17" s="197">
        <v>3000</v>
      </c>
      <c r="G17" s="194">
        <v>3.75</v>
      </c>
      <c r="H17" s="6"/>
    </row>
    <row r="18" spans="1:9" ht="9.9499999999999993" customHeight="1">
      <c r="A18" s="719" t="s">
        <v>1281</v>
      </c>
      <c r="B18" s="720"/>
      <c r="C18" s="720"/>
      <c r="D18" s="720"/>
      <c r="E18" s="720"/>
      <c r="F18" s="720"/>
      <c r="G18" s="721"/>
      <c r="H18" s="195" t="s">
        <v>1875</v>
      </c>
    </row>
    <row r="19" spans="1:9" ht="23.25" customHeight="1">
      <c r="A19" s="734" t="s">
        <v>1291</v>
      </c>
      <c r="B19" s="735"/>
      <c r="C19" s="735"/>
      <c r="D19" s="735"/>
      <c r="E19" s="735"/>
      <c r="F19" s="735"/>
      <c r="G19" s="735"/>
      <c r="H19" s="736"/>
    </row>
    <row r="20" spans="1:9" ht="9.9499999999999993" customHeight="1">
      <c r="A20" s="642" t="s">
        <v>1292</v>
      </c>
      <c r="B20" s="643"/>
      <c r="C20" s="196" t="s">
        <v>1284</v>
      </c>
      <c r="D20" s="185" t="s">
        <v>1286</v>
      </c>
      <c r="E20" s="189" t="s">
        <v>1293</v>
      </c>
      <c r="F20" s="642" t="s">
        <v>1294</v>
      </c>
      <c r="G20" s="643"/>
      <c r="H20" s="6"/>
    </row>
    <row r="21" spans="1:9" ht="9.9499999999999993" customHeight="1">
      <c r="A21" s="737" t="s">
        <v>1876</v>
      </c>
      <c r="B21" s="738"/>
      <c r="C21" s="190" t="s">
        <v>1296</v>
      </c>
      <c r="D21" s="190" t="s">
        <v>1877</v>
      </c>
      <c r="E21" s="192">
        <v>24.431999999999999</v>
      </c>
      <c r="F21" s="628">
        <v>146.59</v>
      </c>
      <c r="G21" s="629"/>
      <c r="H21" s="6"/>
    </row>
    <row r="22" spans="1:9" ht="9.9499999999999993" customHeight="1">
      <c r="A22" s="719" t="s">
        <v>1281</v>
      </c>
      <c r="B22" s="720"/>
      <c r="C22" s="720"/>
      <c r="D22" s="720"/>
      <c r="E22" s="720"/>
      <c r="F22" s="720"/>
      <c r="G22" s="721"/>
      <c r="H22" s="195" t="s">
        <v>1878</v>
      </c>
    </row>
    <row r="23" spans="1:9" ht="9.9499999999999993" customHeight="1">
      <c r="A23" s="731" t="s">
        <v>1299</v>
      </c>
      <c r="B23" s="732"/>
      <c r="C23" s="732"/>
      <c r="D23" s="732"/>
      <c r="E23" s="732"/>
      <c r="F23" s="732"/>
      <c r="G23" s="732"/>
      <c r="H23" s="733"/>
    </row>
    <row r="24" spans="1:9" ht="9.9499999999999993" customHeight="1">
      <c r="A24" s="633" t="s">
        <v>1270</v>
      </c>
      <c r="B24" s="634"/>
      <c r="C24" s="635"/>
      <c r="D24" s="196" t="s">
        <v>1284</v>
      </c>
      <c r="E24" s="189" t="s">
        <v>1285</v>
      </c>
      <c r="F24" s="188" t="s">
        <v>1286</v>
      </c>
      <c r="G24" s="188" t="s">
        <v>1274</v>
      </c>
      <c r="H24" s="6"/>
    </row>
    <row r="25" spans="1:9" ht="9.9499999999999993" customHeight="1">
      <c r="A25" s="642" t="s">
        <v>1421</v>
      </c>
      <c r="B25" s="644"/>
      <c r="C25" s="643"/>
      <c r="D25" s="189" t="s">
        <v>1422</v>
      </c>
      <c r="E25" s="189" t="s">
        <v>1879</v>
      </c>
      <c r="F25" s="190" t="s">
        <v>1880</v>
      </c>
      <c r="G25" s="190" t="s">
        <v>1881</v>
      </c>
      <c r="H25" s="6"/>
    </row>
    <row r="26" spans="1:9" ht="9.9499999999999993" customHeight="1">
      <c r="A26" s="719" t="s">
        <v>1281</v>
      </c>
      <c r="B26" s="720"/>
      <c r="C26" s="720"/>
      <c r="D26" s="720"/>
      <c r="E26" s="720"/>
      <c r="F26" s="720"/>
      <c r="G26" s="721"/>
      <c r="H26" s="195" t="s">
        <v>1882</v>
      </c>
    </row>
    <row r="27" spans="1:9" ht="9.9499999999999993" customHeight="1">
      <c r="A27" s="471"/>
      <c r="B27" s="431"/>
      <c r="C27" s="431"/>
      <c r="D27" s="431"/>
      <c r="E27" s="431"/>
      <c r="F27" s="431"/>
      <c r="G27" s="431"/>
      <c r="H27" s="472"/>
    </row>
    <row r="28" spans="1:9" ht="10.5" customHeight="1">
      <c r="A28" s="725" t="s">
        <v>1303</v>
      </c>
      <c r="B28" s="726"/>
      <c r="C28" s="726"/>
      <c r="D28" s="726"/>
      <c r="E28" s="726"/>
      <c r="F28" s="726"/>
      <c r="G28" s="727"/>
      <c r="H28" s="195" t="s">
        <v>1883</v>
      </c>
    </row>
    <row r="29" spans="1:9" ht="8.25" customHeight="1">
      <c r="A29" s="625" t="s">
        <v>1305</v>
      </c>
      <c r="B29" s="625"/>
      <c r="C29" s="625"/>
      <c r="D29" s="625"/>
      <c r="E29" s="625"/>
      <c r="F29" s="625"/>
      <c r="G29" s="625"/>
      <c r="H29" s="625"/>
      <c r="I29" s="625"/>
    </row>
    <row r="30" spans="1:9" ht="0.95" customHeight="1"/>
    <row r="31" spans="1:9" ht="36.950000000000003" customHeight="1"/>
  </sheetData>
  <mergeCells count="34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G18"/>
    <mergeCell ref="A19:H19"/>
    <mergeCell ref="A20:B20"/>
    <mergeCell ref="F20:G20"/>
    <mergeCell ref="A21:B21"/>
    <mergeCell ref="F21:G21"/>
    <mergeCell ref="A27:H27"/>
    <mergeCell ref="A28:G28"/>
    <mergeCell ref="A29:I29"/>
    <mergeCell ref="A22:G22"/>
    <mergeCell ref="A23:H23"/>
    <mergeCell ref="A24:C24"/>
    <mergeCell ref="A25:C25"/>
    <mergeCell ref="A26:G26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.6640625" customWidth="1"/>
    <col min="3" max="3" width="10.1640625" customWidth="1"/>
    <col min="4" max="4" width="10" customWidth="1"/>
    <col min="5" max="5" width="12.1640625" customWidth="1"/>
    <col min="6" max="6" width="9.83203125" customWidth="1"/>
    <col min="7" max="7" width="11.83203125" customWidth="1"/>
    <col min="8" max="8" width="13.6640625" customWidth="1"/>
    <col min="9" max="9" width="7.6640625" customWidth="1"/>
  </cols>
  <sheetData>
    <row r="1" spans="1:8" ht="49.35" customHeight="1">
      <c r="A1" s="754" t="s">
        <v>1262</v>
      </c>
      <c r="B1" s="755"/>
      <c r="C1" s="755"/>
      <c r="D1" s="756"/>
      <c r="E1" s="757" t="s">
        <v>1884</v>
      </c>
      <c r="F1" s="758"/>
      <c r="G1" s="758"/>
      <c r="H1" s="759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1885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8.1300000000000008</v>
      </c>
      <c r="B4" s="748" t="s">
        <v>1886</v>
      </c>
      <c r="C4" s="749"/>
      <c r="D4" s="749"/>
      <c r="E4" s="749"/>
      <c r="F4" s="750"/>
      <c r="G4" s="528" t="s">
        <v>1887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42" t="s">
        <v>1389</v>
      </c>
      <c r="B7" s="644"/>
      <c r="C7" s="643"/>
      <c r="D7" s="188" t="s">
        <v>1390</v>
      </c>
      <c r="E7" s="192">
        <v>480</v>
      </c>
      <c r="F7" s="189" t="s">
        <v>1276</v>
      </c>
      <c r="G7" s="194">
        <v>24</v>
      </c>
      <c r="H7" s="6"/>
    </row>
    <row r="8" spans="1:8" ht="9.7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1888</v>
      </c>
    </row>
    <row r="9" spans="1:8" ht="19.7" customHeight="1">
      <c r="A9" s="745" t="s">
        <v>1283</v>
      </c>
      <c r="B9" s="746"/>
      <c r="C9" s="746"/>
      <c r="D9" s="746"/>
      <c r="E9" s="746"/>
      <c r="F9" s="746"/>
      <c r="G9" s="746"/>
      <c r="H9" s="747"/>
    </row>
    <row r="10" spans="1:8" ht="9.7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88" t="s">
        <v>1274</v>
      </c>
      <c r="H10" s="6"/>
    </row>
    <row r="11" spans="1:8" ht="9.75" customHeight="1">
      <c r="A11" s="616" t="s">
        <v>1889</v>
      </c>
      <c r="B11" s="617"/>
      <c r="C11" s="618"/>
      <c r="D11" s="189" t="s">
        <v>1718</v>
      </c>
      <c r="E11" s="189" t="s">
        <v>1890</v>
      </c>
      <c r="F11" s="197">
        <v>2000</v>
      </c>
      <c r="G11" s="190" t="s">
        <v>1891</v>
      </c>
      <c r="H11" s="6"/>
    </row>
    <row r="12" spans="1:8" ht="9.75" customHeight="1">
      <c r="A12" s="642" t="s">
        <v>1892</v>
      </c>
      <c r="B12" s="644"/>
      <c r="C12" s="643"/>
      <c r="D12" s="189" t="s">
        <v>1410</v>
      </c>
      <c r="E12" s="189" t="s">
        <v>1893</v>
      </c>
      <c r="F12" s="197">
        <v>2000</v>
      </c>
      <c r="G12" s="190" t="s">
        <v>1894</v>
      </c>
      <c r="H12" s="6"/>
    </row>
    <row r="13" spans="1:8" ht="9.75" customHeight="1">
      <c r="A13" s="642" t="s">
        <v>1895</v>
      </c>
      <c r="B13" s="644"/>
      <c r="C13" s="643"/>
      <c r="D13" s="189" t="s">
        <v>1410</v>
      </c>
      <c r="E13" s="189" t="s">
        <v>1896</v>
      </c>
      <c r="F13" s="197">
        <v>2000</v>
      </c>
      <c r="G13" s="190" t="s">
        <v>1897</v>
      </c>
      <c r="H13" s="6"/>
    </row>
    <row r="14" spans="1:8" ht="9.75" customHeight="1">
      <c r="A14" s="642" t="s">
        <v>1898</v>
      </c>
      <c r="B14" s="644"/>
      <c r="C14" s="643"/>
      <c r="D14" s="189" t="s">
        <v>1410</v>
      </c>
      <c r="E14" s="189" t="s">
        <v>1899</v>
      </c>
      <c r="F14" s="197">
        <v>1000</v>
      </c>
      <c r="G14" s="190" t="s">
        <v>1900</v>
      </c>
      <c r="H14" s="6"/>
    </row>
    <row r="15" spans="1:8" ht="9.75" customHeight="1">
      <c r="A15" s="642" t="s">
        <v>1901</v>
      </c>
      <c r="B15" s="644"/>
      <c r="C15" s="643"/>
      <c r="D15" s="189" t="s">
        <v>1410</v>
      </c>
      <c r="E15" s="189" t="s">
        <v>1902</v>
      </c>
      <c r="F15" s="197">
        <v>1000</v>
      </c>
      <c r="G15" s="190" t="s">
        <v>1903</v>
      </c>
      <c r="H15" s="6"/>
    </row>
    <row r="16" spans="1:8" ht="9.75" customHeight="1">
      <c r="A16" s="642" t="s">
        <v>1904</v>
      </c>
      <c r="B16" s="644"/>
      <c r="C16" s="643"/>
      <c r="D16" s="189" t="s">
        <v>1410</v>
      </c>
      <c r="E16" s="189" t="s">
        <v>1905</v>
      </c>
      <c r="F16" s="197">
        <v>1000</v>
      </c>
      <c r="G16" s="190" t="s">
        <v>1906</v>
      </c>
      <c r="H16" s="6"/>
    </row>
    <row r="17" spans="1:9" ht="9.75" customHeight="1">
      <c r="A17" s="642" t="s">
        <v>1907</v>
      </c>
      <c r="B17" s="644"/>
      <c r="C17" s="643"/>
      <c r="D17" s="189" t="s">
        <v>1410</v>
      </c>
      <c r="E17" s="189" t="s">
        <v>1908</v>
      </c>
      <c r="F17" s="197">
        <v>1000</v>
      </c>
      <c r="G17" s="190" t="s">
        <v>1909</v>
      </c>
      <c r="H17" s="6"/>
    </row>
    <row r="18" spans="1:9" ht="9.75" customHeight="1">
      <c r="A18" s="642" t="s">
        <v>1910</v>
      </c>
      <c r="B18" s="644"/>
      <c r="C18" s="643"/>
      <c r="D18" s="189" t="s">
        <v>1410</v>
      </c>
      <c r="E18" s="189" t="s">
        <v>1911</v>
      </c>
      <c r="F18" s="197">
        <v>5000</v>
      </c>
      <c r="G18" s="190" t="s">
        <v>1912</v>
      </c>
      <c r="H18" s="6"/>
    </row>
    <row r="19" spans="1:9" ht="9.75" customHeight="1">
      <c r="A19" s="642" t="s">
        <v>1787</v>
      </c>
      <c r="B19" s="644"/>
      <c r="C19" s="643"/>
      <c r="D19" s="189" t="s">
        <v>1410</v>
      </c>
      <c r="E19" s="189" t="s">
        <v>1913</v>
      </c>
      <c r="F19" s="190" t="s">
        <v>1715</v>
      </c>
      <c r="G19" s="190" t="s">
        <v>1914</v>
      </c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1915</v>
      </c>
    </row>
    <row r="21" spans="1:9" ht="19.7" customHeight="1">
      <c r="A21" s="734" t="s">
        <v>1291</v>
      </c>
      <c r="B21" s="735"/>
      <c r="C21" s="735"/>
      <c r="D21" s="735"/>
      <c r="E21" s="735"/>
      <c r="F21" s="735"/>
      <c r="G21" s="735"/>
      <c r="H21" s="736"/>
    </row>
    <row r="22" spans="1:9" ht="9.75" customHeight="1">
      <c r="A22" s="642" t="s">
        <v>1292</v>
      </c>
      <c r="B22" s="643"/>
      <c r="C22" s="196" t="s">
        <v>1284</v>
      </c>
      <c r="D22" s="185" t="s">
        <v>1286</v>
      </c>
      <c r="E22" s="189" t="s">
        <v>1293</v>
      </c>
      <c r="F22" s="642" t="s">
        <v>1294</v>
      </c>
      <c r="G22" s="643"/>
      <c r="H22" s="6"/>
    </row>
    <row r="23" spans="1:9" ht="9.75" customHeight="1">
      <c r="A23" s="737" t="s">
        <v>1916</v>
      </c>
      <c r="B23" s="738"/>
      <c r="C23" s="190" t="s">
        <v>1296</v>
      </c>
      <c r="D23" s="228">
        <v>4</v>
      </c>
      <c r="E23" s="192">
        <v>120</v>
      </c>
      <c r="F23" s="628">
        <v>480</v>
      </c>
      <c r="G23" s="629"/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1917</v>
      </c>
    </row>
    <row r="25" spans="1:9" ht="9.75" customHeight="1">
      <c r="A25" s="731" t="s">
        <v>1299</v>
      </c>
      <c r="B25" s="732"/>
      <c r="C25" s="732"/>
      <c r="D25" s="732"/>
      <c r="E25" s="732"/>
      <c r="F25" s="732"/>
      <c r="G25" s="732"/>
      <c r="H25" s="733"/>
    </row>
    <row r="26" spans="1:9" ht="9.75" customHeight="1">
      <c r="A26" s="633" t="s">
        <v>1270</v>
      </c>
      <c r="B26" s="634"/>
      <c r="C26" s="635"/>
      <c r="D26" s="196" t="s">
        <v>1284</v>
      </c>
      <c r="E26" s="189" t="s">
        <v>1285</v>
      </c>
      <c r="F26" s="188" t="s">
        <v>1286</v>
      </c>
      <c r="G26" s="188" t="s">
        <v>1274</v>
      </c>
      <c r="H26" s="6"/>
    </row>
    <row r="27" spans="1:9" ht="9.75" customHeight="1">
      <c r="A27" s="642" t="s">
        <v>1421</v>
      </c>
      <c r="B27" s="644"/>
      <c r="C27" s="643"/>
      <c r="D27" s="189" t="s">
        <v>1422</v>
      </c>
      <c r="E27" s="189" t="s">
        <v>1918</v>
      </c>
      <c r="F27" s="190" t="s">
        <v>1919</v>
      </c>
      <c r="G27" s="190" t="s">
        <v>1920</v>
      </c>
      <c r="H27" s="6"/>
    </row>
    <row r="28" spans="1:9" ht="9.75" customHeight="1">
      <c r="A28" s="719" t="s">
        <v>1281</v>
      </c>
      <c r="B28" s="720"/>
      <c r="C28" s="720"/>
      <c r="D28" s="720"/>
      <c r="E28" s="720"/>
      <c r="F28" s="720"/>
      <c r="G28" s="721"/>
      <c r="H28" s="195" t="s">
        <v>1921</v>
      </c>
    </row>
    <row r="29" spans="1:9" ht="9.75" customHeight="1">
      <c r="A29" s="471"/>
      <c r="B29" s="431"/>
      <c r="C29" s="431"/>
      <c r="D29" s="431"/>
      <c r="E29" s="431"/>
      <c r="F29" s="431"/>
      <c r="G29" s="431"/>
      <c r="H29" s="472"/>
    </row>
    <row r="30" spans="1:9" ht="10.35" customHeight="1">
      <c r="A30" s="725" t="s">
        <v>1303</v>
      </c>
      <c r="B30" s="726"/>
      <c r="C30" s="726"/>
      <c r="D30" s="726"/>
      <c r="E30" s="726"/>
      <c r="F30" s="726"/>
      <c r="G30" s="727"/>
      <c r="H30" s="195" t="s">
        <v>1922</v>
      </c>
    </row>
    <row r="31" spans="1:9" ht="8.25" customHeight="1">
      <c r="A31" s="625" t="s">
        <v>1305</v>
      </c>
      <c r="B31" s="625"/>
      <c r="C31" s="625"/>
      <c r="D31" s="625"/>
      <c r="E31" s="625"/>
      <c r="F31" s="625"/>
      <c r="G31" s="625"/>
      <c r="H31" s="625"/>
      <c r="I31" s="625"/>
    </row>
    <row r="32" spans="1:9" ht="45.95" customHeight="1"/>
  </sheetData>
  <mergeCells count="36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G20"/>
    <mergeCell ref="A21:H21"/>
    <mergeCell ref="A22:B22"/>
    <mergeCell ref="F22:G22"/>
    <mergeCell ref="A23:B23"/>
    <mergeCell ref="F23:G23"/>
    <mergeCell ref="A24:G24"/>
    <mergeCell ref="A25:H25"/>
    <mergeCell ref="A26:C26"/>
    <mergeCell ref="A27:C27"/>
    <mergeCell ref="A28:G28"/>
    <mergeCell ref="A29:H29"/>
    <mergeCell ref="A30:G30"/>
    <mergeCell ref="A31:I3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33203125" customWidth="1"/>
    <col min="7" max="7" width="9.6640625" customWidth="1"/>
    <col min="8" max="8" width="10.83203125" customWidth="1"/>
    <col min="9" max="9" width="8.6640625" customWidth="1"/>
  </cols>
  <sheetData>
    <row r="1" spans="1:8" ht="52.7" customHeight="1">
      <c r="A1" s="633" t="s">
        <v>1262</v>
      </c>
      <c r="B1" s="634"/>
      <c r="C1" s="634"/>
      <c r="D1" s="635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27.95" customHeight="1">
      <c r="A3" s="185" t="s">
        <v>1264</v>
      </c>
      <c r="B3" s="648" t="s">
        <v>1923</v>
      </c>
      <c r="C3" s="649"/>
      <c r="D3" s="649"/>
      <c r="E3" s="649"/>
      <c r="F3" s="650"/>
      <c r="G3" s="763" t="s">
        <v>1266</v>
      </c>
      <c r="H3" s="764"/>
    </row>
    <row r="4" spans="1:8" ht="10.5" customHeight="1">
      <c r="A4" s="227">
        <v>8.14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90" t="s">
        <v>1274</v>
      </c>
      <c r="H6" s="6"/>
    </row>
    <row r="7" spans="1:8" ht="10.5" customHeight="1">
      <c r="A7" s="642" t="s">
        <v>1389</v>
      </c>
      <c r="B7" s="644"/>
      <c r="C7" s="643"/>
      <c r="D7" s="188" t="s">
        <v>1390</v>
      </c>
      <c r="E7" s="192">
        <v>720</v>
      </c>
      <c r="F7" s="189" t="s">
        <v>1276</v>
      </c>
      <c r="G7" s="194">
        <v>36</v>
      </c>
      <c r="H7" s="6"/>
    </row>
    <row r="8" spans="1:8" ht="10.5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1924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5" customHeight="1">
      <c r="A10" s="633" t="s">
        <v>1270</v>
      </c>
      <c r="B10" s="634"/>
      <c r="C10" s="635"/>
      <c r="D10" s="196" t="s">
        <v>1284</v>
      </c>
      <c r="E10" s="189" t="s">
        <v>1285</v>
      </c>
      <c r="F10" s="188" t="s">
        <v>1286</v>
      </c>
      <c r="G10" s="190" t="s">
        <v>1274</v>
      </c>
      <c r="H10" s="6"/>
    </row>
    <row r="11" spans="1:8" ht="10.5" customHeight="1">
      <c r="A11" s="391"/>
      <c r="B11" s="392"/>
      <c r="C11" s="393"/>
      <c r="D11" s="6"/>
      <c r="E11" s="6"/>
      <c r="F11" s="6"/>
      <c r="G11" s="6"/>
      <c r="H11" s="6"/>
    </row>
    <row r="12" spans="1:8" ht="10.5" customHeight="1">
      <c r="A12" s="619" t="s">
        <v>1281</v>
      </c>
      <c r="B12" s="620"/>
      <c r="C12" s="620"/>
      <c r="D12" s="620"/>
      <c r="E12" s="620"/>
      <c r="F12" s="620"/>
      <c r="G12" s="621"/>
      <c r="H12" s="216" t="s">
        <v>1394</v>
      </c>
    </row>
    <row r="13" spans="1:8" ht="24.75" customHeight="1">
      <c r="A13" s="639" t="s">
        <v>1291</v>
      </c>
      <c r="B13" s="640"/>
      <c r="C13" s="640"/>
      <c r="D13" s="640"/>
      <c r="E13" s="640"/>
      <c r="F13" s="640"/>
      <c r="G13" s="640"/>
      <c r="H13" s="641"/>
    </row>
    <row r="14" spans="1:8" ht="10.5" customHeight="1">
      <c r="A14" s="642" t="s">
        <v>1292</v>
      </c>
      <c r="B14" s="643"/>
      <c r="C14" s="196" t="s">
        <v>1284</v>
      </c>
      <c r="D14" s="185" t="s">
        <v>1286</v>
      </c>
      <c r="E14" s="189" t="s">
        <v>1293</v>
      </c>
      <c r="F14" s="642" t="s">
        <v>1294</v>
      </c>
      <c r="G14" s="643"/>
      <c r="H14" s="6"/>
    </row>
    <row r="15" spans="1:8" ht="10.5" customHeight="1">
      <c r="A15" s="626" t="s">
        <v>1925</v>
      </c>
      <c r="B15" s="627"/>
      <c r="C15" s="190" t="s">
        <v>1296</v>
      </c>
      <c r="D15" s="228">
        <v>6</v>
      </c>
      <c r="E15" s="192">
        <v>120</v>
      </c>
      <c r="F15" s="628">
        <v>720</v>
      </c>
      <c r="G15" s="629"/>
      <c r="H15" s="6"/>
    </row>
    <row r="16" spans="1:8" ht="10.5" customHeight="1">
      <c r="A16" s="619" t="s">
        <v>1281</v>
      </c>
      <c r="B16" s="620"/>
      <c r="C16" s="620"/>
      <c r="D16" s="620"/>
      <c r="E16" s="620"/>
      <c r="F16" s="620"/>
      <c r="G16" s="621"/>
      <c r="H16" s="195" t="s">
        <v>1926</v>
      </c>
    </row>
    <row r="17" spans="1:9" ht="10.5" customHeight="1">
      <c r="A17" s="760" t="s">
        <v>1299</v>
      </c>
      <c r="B17" s="761"/>
      <c r="C17" s="761"/>
      <c r="D17" s="761"/>
      <c r="E17" s="761"/>
      <c r="F17" s="761"/>
      <c r="G17" s="761"/>
      <c r="H17" s="762"/>
    </row>
    <row r="18" spans="1:9" ht="10.5" customHeight="1">
      <c r="A18" s="633" t="s">
        <v>1270</v>
      </c>
      <c r="B18" s="634"/>
      <c r="C18" s="635"/>
      <c r="D18" s="196" t="s">
        <v>1284</v>
      </c>
      <c r="E18" s="189" t="s">
        <v>1285</v>
      </c>
      <c r="F18" s="188" t="s">
        <v>1286</v>
      </c>
      <c r="G18" s="190" t="s">
        <v>1274</v>
      </c>
      <c r="H18" s="6"/>
    </row>
    <row r="19" spans="1:9" ht="10.5" customHeight="1">
      <c r="A19" s="642" t="s">
        <v>1539</v>
      </c>
      <c r="B19" s="644"/>
      <c r="C19" s="643"/>
      <c r="D19" s="189" t="s">
        <v>1422</v>
      </c>
      <c r="E19" s="189" t="s">
        <v>1540</v>
      </c>
      <c r="F19" s="226" t="s">
        <v>1927</v>
      </c>
      <c r="G19" s="190" t="s">
        <v>1928</v>
      </c>
      <c r="H19" s="6"/>
    </row>
    <row r="20" spans="1:9" ht="10.5" customHeight="1">
      <c r="A20" s="619" t="s">
        <v>1281</v>
      </c>
      <c r="B20" s="620"/>
      <c r="C20" s="620"/>
      <c r="D20" s="620"/>
      <c r="E20" s="620"/>
      <c r="F20" s="620"/>
      <c r="G20" s="621"/>
      <c r="H20" s="195" t="s">
        <v>1929</v>
      </c>
    </row>
    <row r="21" spans="1:9" ht="10.5" customHeight="1">
      <c r="A21" s="471"/>
      <c r="B21" s="431"/>
      <c r="C21" s="431"/>
      <c r="D21" s="431"/>
      <c r="E21" s="431"/>
      <c r="F21" s="431"/>
      <c r="G21" s="431"/>
      <c r="H21" s="472"/>
    </row>
    <row r="22" spans="1:9" ht="11.25" customHeight="1">
      <c r="A22" s="622" t="s">
        <v>1303</v>
      </c>
      <c r="B22" s="623"/>
      <c r="C22" s="623"/>
      <c r="D22" s="623"/>
      <c r="E22" s="623"/>
      <c r="F22" s="623"/>
      <c r="G22" s="624"/>
      <c r="H22" s="195" t="s">
        <v>1930</v>
      </c>
    </row>
    <row r="23" spans="1:9" ht="8.25" customHeight="1">
      <c r="A23" s="625" t="s">
        <v>1305</v>
      </c>
      <c r="B23" s="625"/>
      <c r="C23" s="625"/>
      <c r="D23" s="625"/>
      <c r="E23" s="625"/>
      <c r="F23" s="625"/>
      <c r="G23" s="625"/>
      <c r="H23" s="625"/>
      <c r="I23" s="625"/>
    </row>
    <row r="24" spans="1:9" ht="0.95" customHeight="1"/>
    <row r="25" spans="1:9" ht="39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G12"/>
    <mergeCell ref="A13:H13"/>
    <mergeCell ref="A14:B14"/>
    <mergeCell ref="F14:G14"/>
    <mergeCell ref="A15:B15"/>
    <mergeCell ref="F15:G15"/>
    <mergeCell ref="A21:H21"/>
    <mergeCell ref="A22:G22"/>
    <mergeCell ref="A23:I23"/>
    <mergeCell ref="A16:G16"/>
    <mergeCell ref="A17:H17"/>
    <mergeCell ref="A18:C18"/>
    <mergeCell ref="A19:C19"/>
    <mergeCell ref="A20:G20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G1"/>
    </sheetView>
  </sheetViews>
  <sheetFormatPr baseColWidth="10" defaultColWidth="8.83203125" defaultRowHeight="12.75"/>
  <cols>
    <col min="1" max="1" width="10.33203125" customWidth="1"/>
    <col min="2" max="2" width="31.33203125" customWidth="1"/>
    <col min="3" max="5" width="10.33203125" customWidth="1"/>
    <col min="6" max="6" width="10" customWidth="1"/>
    <col min="7" max="7" width="11.1640625" customWidth="1"/>
    <col min="8" max="8" width="14.1640625" customWidth="1"/>
    <col min="9" max="9" width="7.6640625" customWidth="1"/>
  </cols>
  <sheetData>
    <row r="1" spans="1:8" ht="51" customHeight="1">
      <c r="A1" s="633" t="s">
        <v>1262</v>
      </c>
      <c r="B1" s="634"/>
      <c r="C1" s="634"/>
      <c r="D1" s="635"/>
      <c r="E1" s="728" t="s">
        <v>1263</v>
      </c>
      <c r="F1" s="729"/>
      <c r="G1" s="729"/>
      <c r="H1" s="730"/>
    </row>
    <row r="2" spans="1:8" ht="10.35" customHeight="1">
      <c r="A2" s="391"/>
      <c r="B2" s="392"/>
      <c r="C2" s="392"/>
      <c r="D2" s="392"/>
      <c r="E2" s="392"/>
      <c r="F2" s="392"/>
      <c r="G2" s="392"/>
      <c r="H2" s="393"/>
    </row>
    <row r="3" spans="1:8" ht="27" customHeight="1">
      <c r="A3" s="217" t="s">
        <v>1264</v>
      </c>
      <c r="B3" s="765" t="s">
        <v>1931</v>
      </c>
      <c r="C3" s="766"/>
      <c r="D3" s="766"/>
      <c r="E3" s="766"/>
      <c r="F3" s="767"/>
      <c r="G3" s="768" t="s">
        <v>1266</v>
      </c>
      <c r="H3" s="769"/>
    </row>
    <row r="4" spans="1:8" ht="10.35" customHeight="1">
      <c r="A4" s="227">
        <v>8.15</v>
      </c>
      <c r="B4" s="648" t="s">
        <v>1267</v>
      </c>
      <c r="C4" s="649"/>
      <c r="D4" s="649"/>
      <c r="E4" s="649"/>
      <c r="F4" s="650"/>
      <c r="G4" s="651" t="s">
        <v>1407</v>
      </c>
      <c r="H4" s="652"/>
    </row>
    <row r="5" spans="1:8" ht="10.3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3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10.35" customHeight="1">
      <c r="A7" s="642" t="s">
        <v>1389</v>
      </c>
      <c r="B7" s="644"/>
      <c r="C7" s="643"/>
      <c r="D7" s="188" t="s">
        <v>1390</v>
      </c>
      <c r="E7" s="192">
        <v>152.86799999999999</v>
      </c>
      <c r="F7" s="189" t="s">
        <v>1276</v>
      </c>
      <c r="G7" s="194">
        <v>7.6429999999999998</v>
      </c>
      <c r="H7" s="6"/>
    </row>
    <row r="8" spans="1:8" ht="10.35" customHeight="1">
      <c r="A8" s="616" t="s">
        <v>1448</v>
      </c>
      <c r="B8" s="617"/>
      <c r="C8" s="618"/>
      <c r="D8" s="189" t="s">
        <v>1401</v>
      </c>
      <c r="E8" s="192">
        <v>71.400000000000006</v>
      </c>
      <c r="F8" s="189" t="s">
        <v>1845</v>
      </c>
      <c r="G8" s="194">
        <v>3.1419999999999999</v>
      </c>
      <c r="H8" s="6"/>
    </row>
    <row r="9" spans="1:8" ht="10.35" customHeight="1">
      <c r="A9" s="642" t="s">
        <v>1449</v>
      </c>
      <c r="B9" s="644"/>
      <c r="C9" s="643"/>
      <c r="D9" s="189" t="s">
        <v>1401</v>
      </c>
      <c r="E9" s="192">
        <v>55</v>
      </c>
      <c r="F9" s="189" t="s">
        <v>1545</v>
      </c>
      <c r="G9" s="194">
        <v>1.8149999999999999</v>
      </c>
      <c r="H9" s="6"/>
    </row>
    <row r="10" spans="1:8" ht="10.3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1932</v>
      </c>
    </row>
    <row r="11" spans="1:8" ht="24.75" customHeight="1">
      <c r="A11" s="645" t="s">
        <v>1283</v>
      </c>
      <c r="B11" s="646"/>
      <c r="C11" s="646"/>
      <c r="D11" s="646"/>
      <c r="E11" s="646"/>
      <c r="F11" s="646"/>
      <c r="G11" s="646"/>
      <c r="H11" s="647"/>
    </row>
    <row r="12" spans="1:8" ht="10.3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8" t="s">
        <v>1274</v>
      </c>
      <c r="H12" s="6"/>
    </row>
    <row r="13" spans="1:8" ht="10.35" customHeight="1">
      <c r="A13" s="711" t="s">
        <v>1601</v>
      </c>
      <c r="B13" s="712"/>
      <c r="C13" s="713"/>
      <c r="D13" s="189" t="s">
        <v>1414</v>
      </c>
      <c r="E13" s="189" t="s">
        <v>1933</v>
      </c>
      <c r="F13" s="190" t="s">
        <v>1934</v>
      </c>
      <c r="G13" s="190" t="s">
        <v>1935</v>
      </c>
      <c r="H13" s="6"/>
    </row>
    <row r="14" spans="1:8" ht="10.35" customHeight="1">
      <c r="A14" s="711" t="s">
        <v>1613</v>
      </c>
      <c r="B14" s="712"/>
      <c r="C14" s="713"/>
      <c r="D14" s="189" t="s">
        <v>1586</v>
      </c>
      <c r="E14" s="189" t="s">
        <v>1936</v>
      </c>
      <c r="F14" s="190" t="s">
        <v>1937</v>
      </c>
      <c r="G14" s="190" t="s">
        <v>1938</v>
      </c>
      <c r="H14" s="6"/>
    </row>
    <row r="15" spans="1:8" ht="10.35" customHeight="1">
      <c r="A15" s="711" t="s">
        <v>1413</v>
      </c>
      <c r="B15" s="712"/>
      <c r="C15" s="713"/>
      <c r="D15" s="189" t="s">
        <v>1414</v>
      </c>
      <c r="E15" s="189" t="s">
        <v>1939</v>
      </c>
      <c r="F15" s="190" t="s">
        <v>1940</v>
      </c>
      <c r="G15" s="190" t="s">
        <v>1941</v>
      </c>
      <c r="H15" s="6"/>
    </row>
    <row r="16" spans="1:8" ht="10.35" customHeight="1">
      <c r="A16" s="711" t="s">
        <v>1511</v>
      </c>
      <c r="B16" s="712"/>
      <c r="C16" s="713"/>
      <c r="D16" s="189" t="s">
        <v>1512</v>
      </c>
      <c r="E16" s="189" t="s">
        <v>1942</v>
      </c>
      <c r="F16" s="190" t="s">
        <v>1943</v>
      </c>
      <c r="G16" s="190" t="s">
        <v>1944</v>
      </c>
      <c r="H16" s="6"/>
    </row>
    <row r="17" spans="1:9" ht="10.35" customHeight="1">
      <c r="A17" s="711" t="s">
        <v>1945</v>
      </c>
      <c r="B17" s="712"/>
      <c r="C17" s="713"/>
      <c r="D17" s="189" t="s">
        <v>1410</v>
      </c>
      <c r="E17" s="189" t="s">
        <v>1946</v>
      </c>
      <c r="F17" s="197">
        <v>2000</v>
      </c>
      <c r="G17" s="190" t="s">
        <v>1947</v>
      </c>
      <c r="H17" s="6"/>
    </row>
    <row r="18" spans="1:9" ht="10.35" customHeight="1">
      <c r="A18" s="391"/>
      <c r="B18" s="392"/>
      <c r="C18" s="393"/>
      <c r="D18" s="6"/>
      <c r="E18" s="6"/>
      <c r="F18" s="6"/>
      <c r="G18" s="190" t="s">
        <v>1397</v>
      </c>
      <c r="H18" s="6"/>
    </row>
    <row r="19" spans="1:9" ht="10.35" customHeight="1">
      <c r="A19" s="391"/>
      <c r="B19" s="392"/>
      <c r="C19" s="393"/>
      <c r="D19" s="6"/>
      <c r="E19" s="6"/>
      <c r="F19" s="6"/>
      <c r="G19" s="190" t="s">
        <v>1397</v>
      </c>
      <c r="H19" s="6"/>
    </row>
    <row r="20" spans="1:9" ht="10.3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1948</v>
      </c>
    </row>
    <row r="21" spans="1:9" ht="24.75" customHeight="1">
      <c r="A21" s="639" t="s">
        <v>1291</v>
      </c>
      <c r="B21" s="640"/>
      <c r="C21" s="640"/>
      <c r="D21" s="640"/>
      <c r="E21" s="640"/>
      <c r="F21" s="640"/>
      <c r="G21" s="640"/>
      <c r="H21" s="641"/>
    </row>
    <row r="22" spans="1:9" ht="10.35" customHeight="1">
      <c r="A22" s="642" t="s">
        <v>1292</v>
      </c>
      <c r="B22" s="643"/>
      <c r="C22" s="196" t="s">
        <v>1284</v>
      </c>
      <c r="D22" s="185" t="s">
        <v>1286</v>
      </c>
      <c r="E22" s="189" t="s">
        <v>1293</v>
      </c>
      <c r="F22" s="642" t="s">
        <v>1294</v>
      </c>
      <c r="G22" s="643"/>
      <c r="H22" s="6"/>
    </row>
    <row r="23" spans="1:9" ht="10.35" customHeight="1">
      <c r="A23" s="626" t="s">
        <v>1463</v>
      </c>
      <c r="B23" s="627"/>
      <c r="C23" s="190" t="s">
        <v>1296</v>
      </c>
      <c r="D23" s="190" t="s">
        <v>1949</v>
      </c>
      <c r="E23" s="192">
        <v>76.433999999999997</v>
      </c>
      <c r="F23" s="628">
        <v>152.86799999999999</v>
      </c>
      <c r="G23" s="629"/>
      <c r="H23" s="6"/>
    </row>
    <row r="24" spans="1:9" ht="10.3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1950</v>
      </c>
    </row>
    <row r="25" spans="1:9" ht="10.35" customHeight="1">
      <c r="A25" s="731" t="s">
        <v>1299</v>
      </c>
      <c r="B25" s="732"/>
      <c r="C25" s="732"/>
      <c r="D25" s="732"/>
      <c r="E25" s="732"/>
      <c r="F25" s="732"/>
      <c r="G25" s="732"/>
      <c r="H25" s="733"/>
    </row>
    <row r="26" spans="1:9" ht="10.35" customHeight="1">
      <c r="A26" s="633" t="s">
        <v>1270</v>
      </c>
      <c r="B26" s="634"/>
      <c r="C26" s="635"/>
      <c r="D26" s="196" t="s">
        <v>1284</v>
      </c>
      <c r="E26" s="189" t="s">
        <v>1285</v>
      </c>
      <c r="F26" s="188" t="s">
        <v>1286</v>
      </c>
      <c r="G26" s="188" t="s">
        <v>1274</v>
      </c>
      <c r="H26" s="6"/>
    </row>
    <row r="27" spans="1:9" ht="10.35" customHeight="1">
      <c r="A27" s="642" t="s">
        <v>1421</v>
      </c>
      <c r="B27" s="644"/>
      <c r="C27" s="643"/>
      <c r="D27" s="189" t="s">
        <v>1422</v>
      </c>
      <c r="E27" s="189" t="s">
        <v>1879</v>
      </c>
      <c r="F27" s="190" t="s">
        <v>1951</v>
      </c>
      <c r="G27" s="190" t="s">
        <v>1952</v>
      </c>
      <c r="H27" s="6"/>
    </row>
    <row r="28" spans="1:9" ht="10.35" customHeight="1">
      <c r="A28" s="719" t="s">
        <v>1281</v>
      </c>
      <c r="B28" s="720"/>
      <c r="C28" s="720"/>
      <c r="D28" s="720"/>
      <c r="E28" s="720"/>
      <c r="F28" s="720"/>
      <c r="G28" s="721"/>
      <c r="H28" s="195" t="s">
        <v>1953</v>
      </c>
    </row>
    <row r="29" spans="1:9" ht="10.35" customHeight="1">
      <c r="A29" s="471"/>
      <c r="B29" s="431"/>
      <c r="C29" s="431"/>
      <c r="D29" s="431"/>
      <c r="E29" s="431"/>
      <c r="F29" s="431"/>
      <c r="G29" s="431"/>
      <c r="H29" s="472"/>
    </row>
    <row r="30" spans="1:9" ht="10.7" customHeight="1">
      <c r="A30" s="722" t="s">
        <v>1303</v>
      </c>
      <c r="B30" s="723"/>
      <c r="C30" s="723"/>
      <c r="D30" s="723"/>
      <c r="E30" s="723"/>
      <c r="F30" s="723"/>
      <c r="G30" s="724"/>
      <c r="H30" s="195" t="s">
        <v>1954</v>
      </c>
    </row>
    <row r="31" spans="1:9" ht="8.25" customHeight="1">
      <c r="A31" s="625" t="s">
        <v>1305</v>
      </c>
      <c r="B31" s="625"/>
      <c r="C31" s="625"/>
      <c r="D31" s="625"/>
      <c r="E31" s="625"/>
      <c r="F31" s="625"/>
      <c r="G31" s="625"/>
      <c r="H31" s="625"/>
      <c r="I31" s="625"/>
    </row>
    <row r="32" spans="1:9" ht="0.95" customHeight="1"/>
    <row r="33" ht="36.950000000000003" customHeight="1"/>
  </sheetData>
  <mergeCells count="36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C16"/>
    <mergeCell ref="A17:C17"/>
    <mergeCell ref="A18:C18"/>
    <mergeCell ref="A19:C19"/>
    <mergeCell ref="A20:G20"/>
    <mergeCell ref="A21:H21"/>
    <mergeCell ref="A22:B22"/>
    <mergeCell ref="F22:G22"/>
    <mergeCell ref="A23:B23"/>
    <mergeCell ref="F23:G23"/>
    <mergeCell ref="A24:G24"/>
    <mergeCell ref="A25:H25"/>
    <mergeCell ref="A26:C26"/>
    <mergeCell ref="A27:C27"/>
    <mergeCell ref="A28:G28"/>
    <mergeCell ref="A29:H29"/>
    <mergeCell ref="A30:G30"/>
    <mergeCell ref="A31:I3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10.33203125" customWidth="1"/>
    <col min="2" max="2" width="31.33203125" customWidth="1"/>
    <col min="3" max="3" width="12.1640625" customWidth="1"/>
    <col min="4" max="4" width="10.33203125" customWidth="1"/>
    <col min="5" max="5" width="12" customWidth="1"/>
    <col min="6" max="6" width="9.83203125" customWidth="1"/>
    <col min="7" max="7" width="11.6640625" customWidth="1"/>
    <col min="8" max="8" width="13.1640625" customWidth="1"/>
    <col min="9" max="9" width="4.83203125" customWidth="1"/>
  </cols>
  <sheetData>
    <row r="1" spans="1:8" ht="51" customHeight="1">
      <c r="A1" s="633" t="s">
        <v>1262</v>
      </c>
      <c r="B1" s="634"/>
      <c r="C1" s="634"/>
      <c r="D1" s="635"/>
      <c r="E1" s="728" t="s">
        <v>1263</v>
      </c>
      <c r="F1" s="729"/>
      <c r="G1" s="729"/>
      <c r="H1" s="730"/>
    </row>
    <row r="2" spans="1:8" ht="10.35" customHeight="1">
      <c r="A2" s="391"/>
      <c r="B2" s="392"/>
      <c r="C2" s="392"/>
      <c r="D2" s="392"/>
      <c r="E2" s="392"/>
      <c r="F2" s="392"/>
      <c r="G2" s="392"/>
      <c r="H2" s="393"/>
    </row>
    <row r="3" spans="1:8" ht="10.35" customHeight="1">
      <c r="A3" s="185" t="s">
        <v>1264</v>
      </c>
      <c r="B3" s="648" t="s">
        <v>1955</v>
      </c>
      <c r="C3" s="649"/>
      <c r="D3" s="649"/>
      <c r="E3" s="649"/>
      <c r="F3" s="650"/>
      <c r="G3" s="651" t="s">
        <v>1266</v>
      </c>
      <c r="H3" s="652"/>
    </row>
    <row r="4" spans="1:8" ht="10.35" customHeight="1">
      <c r="A4" s="187">
        <v>9.1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3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3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10.35" customHeight="1">
      <c r="A7" s="642" t="s">
        <v>1956</v>
      </c>
      <c r="B7" s="644"/>
      <c r="C7" s="643"/>
      <c r="D7" s="188" t="s">
        <v>1957</v>
      </c>
      <c r="E7" s="189" t="s">
        <v>1958</v>
      </c>
      <c r="F7" s="189" t="s">
        <v>1595</v>
      </c>
      <c r="G7" s="190" t="s">
        <v>1959</v>
      </c>
      <c r="H7" s="6"/>
    </row>
    <row r="8" spans="1:8" ht="10.35" customHeight="1">
      <c r="A8" s="642" t="s">
        <v>1389</v>
      </c>
      <c r="B8" s="644"/>
      <c r="C8" s="643"/>
      <c r="D8" s="189" t="s">
        <v>1524</v>
      </c>
      <c r="E8" s="189" t="s">
        <v>1960</v>
      </c>
      <c r="F8" s="189" t="s">
        <v>1276</v>
      </c>
      <c r="G8" s="194">
        <v>142.905</v>
      </c>
      <c r="H8" s="6"/>
    </row>
    <row r="9" spans="1:8" ht="10.35" customHeight="1">
      <c r="A9" s="719" t="s">
        <v>1281</v>
      </c>
      <c r="B9" s="720"/>
      <c r="C9" s="720"/>
      <c r="D9" s="720"/>
      <c r="E9" s="720"/>
      <c r="F9" s="720"/>
      <c r="G9" s="721"/>
      <c r="H9" s="195" t="s">
        <v>1961</v>
      </c>
    </row>
    <row r="10" spans="1:8" ht="24.75" customHeight="1">
      <c r="A10" s="645" t="s">
        <v>1283</v>
      </c>
      <c r="B10" s="646"/>
      <c r="C10" s="646"/>
      <c r="D10" s="646"/>
      <c r="E10" s="646"/>
      <c r="F10" s="646"/>
      <c r="G10" s="646"/>
      <c r="H10" s="647"/>
    </row>
    <row r="11" spans="1:8" ht="10.35" customHeight="1">
      <c r="A11" s="633" t="s">
        <v>1270</v>
      </c>
      <c r="B11" s="634"/>
      <c r="C11" s="635"/>
      <c r="D11" s="196" t="s">
        <v>1284</v>
      </c>
      <c r="E11" s="189" t="s">
        <v>1285</v>
      </c>
      <c r="F11" s="188" t="s">
        <v>1286</v>
      </c>
      <c r="G11" s="188" t="s">
        <v>1274</v>
      </c>
      <c r="H11" s="6"/>
    </row>
    <row r="12" spans="1:8" ht="10.35" customHeight="1">
      <c r="A12" s="391"/>
      <c r="B12" s="392"/>
      <c r="C12" s="393"/>
      <c r="D12" s="6"/>
      <c r="E12" s="6"/>
      <c r="F12" s="6"/>
      <c r="G12" s="6"/>
      <c r="H12" s="6"/>
    </row>
    <row r="13" spans="1:8" ht="10.35" customHeight="1">
      <c r="A13" s="391"/>
      <c r="B13" s="392"/>
      <c r="C13" s="393"/>
      <c r="D13" s="6"/>
      <c r="E13" s="6"/>
      <c r="F13" s="6"/>
      <c r="G13" s="6"/>
      <c r="H13" s="6"/>
    </row>
    <row r="14" spans="1:8" ht="10.35" customHeight="1">
      <c r="A14" s="719" t="s">
        <v>1281</v>
      </c>
      <c r="B14" s="720"/>
      <c r="C14" s="720"/>
      <c r="D14" s="720"/>
      <c r="E14" s="720"/>
      <c r="F14" s="720"/>
      <c r="G14" s="721"/>
      <c r="H14" s="216" t="s">
        <v>1394</v>
      </c>
    </row>
    <row r="15" spans="1:8" ht="24.75" customHeight="1">
      <c r="A15" s="639" t="s">
        <v>1291</v>
      </c>
      <c r="B15" s="640"/>
      <c r="C15" s="640"/>
      <c r="D15" s="640"/>
      <c r="E15" s="640"/>
      <c r="F15" s="640"/>
      <c r="G15" s="640"/>
      <c r="H15" s="641"/>
    </row>
    <row r="16" spans="1:8" ht="10.3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10.35" customHeight="1">
      <c r="A17" s="776" t="s">
        <v>1962</v>
      </c>
      <c r="B17" s="777"/>
      <c r="C17" s="190" t="s">
        <v>1296</v>
      </c>
      <c r="D17" s="228">
        <v>12</v>
      </c>
      <c r="E17" s="192">
        <v>238.17500000000001</v>
      </c>
      <c r="F17" s="711" t="s">
        <v>1963</v>
      </c>
      <c r="G17" s="713"/>
      <c r="H17" s="6"/>
    </row>
    <row r="18" spans="1:9" ht="10.35" customHeight="1">
      <c r="A18" s="719" t="s">
        <v>1281</v>
      </c>
      <c r="B18" s="720"/>
      <c r="C18" s="720"/>
      <c r="D18" s="720"/>
      <c r="E18" s="720"/>
      <c r="F18" s="720"/>
      <c r="G18" s="721"/>
      <c r="H18" s="195" t="s">
        <v>1964</v>
      </c>
    </row>
    <row r="19" spans="1:9" ht="10.35" customHeight="1">
      <c r="A19" s="731" t="s">
        <v>1299</v>
      </c>
      <c r="B19" s="732"/>
      <c r="C19" s="732"/>
      <c r="D19" s="732"/>
      <c r="E19" s="732"/>
      <c r="F19" s="732"/>
      <c r="G19" s="732"/>
      <c r="H19" s="733"/>
    </row>
    <row r="20" spans="1:9" ht="10.35" customHeight="1">
      <c r="A20" s="633" t="s">
        <v>1270</v>
      </c>
      <c r="B20" s="634"/>
      <c r="C20" s="635"/>
      <c r="D20" s="196" t="s">
        <v>1284</v>
      </c>
      <c r="E20" s="189" t="s">
        <v>1285</v>
      </c>
      <c r="F20" s="188" t="s">
        <v>1286</v>
      </c>
      <c r="G20" s="188" t="s">
        <v>1274</v>
      </c>
      <c r="H20" s="6"/>
    </row>
    <row r="21" spans="1:9" ht="10.35" customHeight="1">
      <c r="A21" s="642" t="s">
        <v>1539</v>
      </c>
      <c r="B21" s="644"/>
      <c r="C21" s="643"/>
      <c r="D21" s="189" t="s">
        <v>1422</v>
      </c>
      <c r="E21" s="189" t="s">
        <v>1965</v>
      </c>
      <c r="F21" s="226" t="s">
        <v>1966</v>
      </c>
      <c r="G21" s="190" t="s">
        <v>1967</v>
      </c>
      <c r="H21" s="6"/>
    </row>
    <row r="22" spans="1:9" ht="10.35" customHeight="1">
      <c r="A22" s="770" t="s">
        <v>1968</v>
      </c>
      <c r="B22" s="771"/>
      <c r="C22" s="771"/>
      <c r="D22" s="771"/>
      <c r="E22" s="771"/>
      <c r="F22" s="771"/>
      <c r="G22" s="772"/>
      <c r="H22" s="195" t="s">
        <v>1969</v>
      </c>
    </row>
    <row r="23" spans="1:9" ht="10.7" customHeight="1">
      <c r="A23" s="773"/>
      <c r="B23" s="774"/>
      <c r="C23" s="774"/>
      <c r="D23" s="774"/>
      <c r="E23" s="774"/>
      <c r="F23" s="774"/>
      <c r="G23" s="775"/>
      <c r="H23" s="195" t="s">
        <v>1970</v>
      </c>
    </row>
    <row r="24" spans="1:9" ht="8.25" customHeight="1">
      <c r="A24" s="625" t="s">
        <v>1305</v>
      </c>
      <c r="B24" s="625"/>
      <c r="C24" s="625"/>
      <c r="D24" s="625"/>
      <c r="E24" s="625"/>
      <c r="F24" s="625"/>
      <c r="G24" s="625"/>
      <c r="H24" s="625"/>
      <c r="I24" s="625"/>
    </row>
    <row r="25" spans="1:9" ht="38.1" customHeight="1"/>
  </sheetData>
  <mergeCells count="2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G9"/>
    <mergeCell ref="A10:H10"/>
    <mergeCell ref="A11:C11"/>
    <mergeCell ref="A12:C12"/>
    <mergeCell ref="A13:C13"/>
    <mergeCell ref="A14:G14"/>
    <mergeCell ref="A15:H15"/>
    <mergeCell ref="A16:B16"/>
    <mergeCell ref="F16:G16"/>
    <mergeCell ref="A21:C21"/>
    <mergeCell ref="A22:G23"/>
    <mergeCell ref="A24:I24"/>
    <mergeCell ref="A17:B17"/>
    <mergeCell ref="F17:G17"/>
    <mergeCell ref="A18:G18"/>
    <mergeCell ref="A19:H19"/>
    <mergeCell ref="A20:C20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sqref="A1:G1"/>
    </sheetView>
  </sheetViews>
  <sheetFormatPr baseColWidth="10" defaultColWidth="8.83203125" defaultRowHeight="12.75"/>
  <cols>
    <col min="1" max="1" width="9.6640625" customWidth="1"/>
    <col min="2" max="2" width="28.83203125" customWidth="1"/>
    <col min="3" max="3" width="11.1640625" customWidth="1"/>
    <col min="4" max="4" width="9.83203125" customWidth="1"/>
    <col min="5" max="5" width="10.6640625" customWidth="1"/>
    <col min="6" max="6" width="9.33203125" customWidth="1"/>
    <col min="7" max="7" width="10.6640625" customWidth="1"/>
    <col min="8" max="8" width="10.33203125" customWidth="1"/>
    <col min="9" max="9" width="15.83203125" customWidth="1"/>
  </cols>
  <sheetData>
    <row r="1" spans="1:8" ht="46.35" customHeight="1">
      <c r="A1" s="785" t="s">
        <v>1971</v>
      </c>
      <c r="B1" s="786"/>
      <c r="C1" s="786"/>
      <c r="D1" s="787"/>
      <c r="E1" s="808" t="s">
        <v>1972</v>
      </c>
      <c r="F1" s="809"/>
      <c r="G1" s="809"/>
      <c r="H1" s="810"/>
    </row>
    <row r="2" spans="1:8" ht="9.1999999999999993" customHeight="1">
      <c r="A2" s="391"/>
      <c r="B2" s="392"/>
      <c r="C2" s="392"/>
      <c r="D2" s="392"/>
      <c r="E2" s="392"/>
      <c r="F2" s="392"/>
      <c r="G2" s="392"/>
      <c r="H2" s="393"/>
    </row>
    <row r="3" spans="1:8" ht="24.95" customHeight="1">
      <c r="A3" s="230" t="s">
        <v>1973</v>
      </c>
      <c r="B3" s="811" t="s">
        <v>1974</v>
      </c>
      <c r="C3" s="812"/>
      <c r="D3" s="812"/>
      <c r="E3" s="812"/>
      <c r="F3" s="813"/>
      <c r="G3" s="814" t="s">
        <v>1975</v>
      </c>
      <c r="H3" s="815"/>
    </row>
    <row r="4" spans="1:8" ht="9.1999999999999993" customHeight="1">
      <c r="A4" s="233">
        <v>9.1999999999999993</v>
      </c>
      <c r="B4" s="677" t="s">
        <v>1976</v>
      </c>
      <c r="C4" s="804"/>
      <c r="D4" s="804"/>
      <c r="E4" s="804"/>
      <c r="F4" s="678"/>
      <c r="G4" s="679" t="s">
        <v>1977</v>
      </c>
      <c r="H4" s="680"/>
    </row>
    <row r="5" spans="1:8" ht="9.1999999999999993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1999999999999993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37" t="s">
        <v>1983</v>
      </c>
      <c r="H6" s="6"/>
    </row>
    <row r="7" spans="1:8" ht="9.1999999999999993" customHeight="1">
      <c r="A7" s="788" t="s">
        <v>1984</v>
      </c>
      <c r="B7" s="789"/>
      <c r="C7" s="790"/>
      <c r="D7" s="235" t="s">
        <v>1985</v>
      </c>
      <c r="E7" s="238">
        <v>23.818000000000001</v>
      </c>
      <c r="F7" s="235" t="s">
        <v>1986</v>
      </c>
      <c r="G7" s="239">
        <v>1.1910000000000001</v>
      </c>
      <c r="H7" s="6"/>
    </row>
    <row r="8" spans="1:8" ht="9.1999999999999993" customHeight="1">
      <c r="A8" s="779" t="s">
        <v>1987</v>
      </c>
      <c r="B8" s="780"/>
      <c r="C8" s="780"/>
      <c r="D8" s="780"/>
      <c r="E8" s="780"/>
      <c r="F8" s="780"/>
      <c r="G8" s="781"/>
      <c r="H8" s="240" t="s">
        <v>1988</v>
      </c>
    </row>
    <row r="9" spans="1:8" ht="18.600000000000001" customHeight="1">
      <c r="A9" s="798" t="s">
        <v>1989</v>
      </c>
      <c r="B9" s="799"/>
      <c r="C9" s="799"/>
      <c r="D9" s="799"/>
      <c r="E9" s="799"/>
      <c r="F9" s="799"/>
      <c r="G9" s="799"/>
      <c r="H9" s="800"/>
    </row>
    <row r="10" spans="1:8" ht="9.1999999999999993" customHeight="1">
      <c r="A10" s="785" t="s">
        <v>1979</v>
      </c>
      <c r="B10" s="786"/>
      <c r="C10" s="787"/>
      <c r="D10" s="237" t="s">
        <v>1990</v>
      </c>
      <c r="E10" s="235" t="s">
        <v>1991</v>
      </c>
      <c r="F10" s="237" t="s">
        <v>1992</v>
      </c>
      <c r="G10" s="237" t="s">
        <v>1983</v>
      </c>
      <c r="H10" s="6"/>
    </row>
    <row r="11" spans="1:8" ht="9.1999999999999993" customHeight="1">
      <c r="A11" s="801" t="s">
        <v>1993</v>
      </c>
      <c r="B11" s="802"/>
      <c r="C11" s="803"/>
      <c r="D11" s="237" t="s">
        <v>1994</v>
      </c>
      <c r="E11" s="238">
        <v>342.5</v>
      </c>
      <c r="F11" s="241">
        <v>1</v>
      </c>
      <c r="G11" s="239">
        <v>342.5</v>
      </c>
      <c r="H11" s="6"/>
    </row>
    <row r="12" spans="1:8" ht="9.1999999999999993" customHeight="1">
      <c r="A12" s="391"/>
      <c r="B12" s="392"/>
      <c r="C12" s="393"/>
      <c r="D12" s="6"/>
      <c r="E12" s="6"/>
      <c r="F12" s="6"/>
      <c r="G12" s="242" t="s">
        <v>1995</v>
      </c>
      <c r="H12" s="6"/>
    </row>
    <row r="13" spans="1:8" ht="9.1999999999999993" customHeight="1">
      <c r="A13" s="779" t="s">
        <v>1987</v>
      </c>
      <c r="B13" s="780"/>
      <c r="C13" s="780"/>
      <c r="D13" s="780"/>
      <c r="E13" s="780"/>
      <c r="F13" s="780"/>
      <c r="G13" s="781"/>
      <c r="H13" s="240" t="s">
        <v>1996</v>
      </c>
    </row>
    <row r="14" spans="1:8" ht="18.600000000000001" customHeight="1">
      <c r="A14" s="791" t="s">
        <v>1997</v>
      </c>
      <c r="B14" s="792"/>
      <c r="C14" s="792"/>
      <c r="D14" s="792"/>
      <c r="E14" s="792"/>
      <c r="F14" s="792"/>
      <c r="G14" s="792"/>
      <c r="H14" s="793"/>
    </row>
    <row r="15" spans="1:8" ht="9.1999999999999993" customHeight="1">
      <c r="A15" s="788" t="s">
        <v>1998</v>
      </c>
      <c r="B15" s="790"/>
      <c r="C15" s="243" t="s">
        <v>1990</v>
      </c>
      <c r="D15" s="236" t="s">
        <v>1992</v>
      </c>
      <c r="E15" s="235" t="s">
        <v>1999</v>
      </c>
      <c r="F15" s="788" t="s">
        <v>2000</v>
      </c>
      <c r="G15" s="790"/>
      <c r="H15" s="6"/>
    </row>
    <row r="16" spans="1:8" ht="9.1999999999999993" customHeight="1">
      <c r="A16" s="794" t="s">
        <v>2001</v>
      </c>
      <c r="B16" s="795"/>
      <c r="C16" s="242" t="s">
        <v>2002</v>
      </c>
      <c r="D16" s="242" t="s">
        <v>2003</v>
      </c>
      <c r="E16" s="238">
        <v>238.17500000000001</v>
      </c>
      <c r="F16" s="796">
        <v>23.818000000000001</v>
      </c>
      <c r="G16" s="797"/>
      <c r="H16" s="6"/>
    </row>
    <row r="17" spans="1:9" ht="9.1999999999999993" customHeight="1">
      <c r="A17" s="779" t="s">
        <v>1987</v>
      </c>
      <c r="B17" s="780"/>
      <c r="C17" s="780"/>
      <c r="D17" s="780"/>
      <c r="E17" s="780"/>
      <c r="F17" s="780"/>
      <c r="G17" s="781"/>
      <c r="H17" s="240" t="s">
        <v>2004</v>
      </c>
    </row>
    <row r="18" spans="1:9" ht="9.1999999999999993" customHeight="1">
      <c r="A18" s="782" t="s">
        <v>2005</v>
      </c>
      <c r="B18" s="783"/>
      <c r="C18" s="783"/>
      <c r="D18" s="783"/>
      <c r="E18" s="783"/>
      <c r="F18" s="783"/>
      <c r="G18" s="783"/>
      <c r="H18" s="784"/>
    </row>
    <row r="19" spans="1:9" ht="9.1999999999999993" customHeight="1">
      <c r="A19" s="785" t="s">
        <v>1979</v>
      </c>
      <c r="B19" s="786"/>
      <c r="C19" s="787"/>
      <c r="D19" s="237" t="s">
        <v>1990</v>
      </c>
      <c r="E19" s="235" t="s">
        <v>1991</v>
      </c>
      <c r="F19" s="237" t="s">
        <v>1992</v>
      </c>
      <c r="G19" s="237" t="s">
        <v>1983</v>
      </c>
      <c r="H19" s="6"/>
    </row>
    <row r="20" spans="1:9" ht="9.1999999999999993" customHeight="1">
      <c r="A20" s="788" t="s">
        <v>2006</v>
      </c>
      <c r="B20" s="789"/>
      <c r="C20" s="790"/>
      <c r="D20" s="235" t="s">
        <v>2007</v>
      </c>
      <c r="E20" s="235" t="s">
        <v>2008</v>
      </c>
      <c r="F20" s="245" t="s">
        <v>2009</v>
      </c>
      <c r="G20" s="242" t="s">
        <v>2010</v>
      </c>
      <c r="H20" s="6"/>
    </row>
    <row r="21" spans="1:9" ht="9.1999999999999993" customHeight="1">
      <c r="A21" s="770" t="s">
        <v>2011</v>
      </c>
      <c r="B21" s="771"/>
      <c r="C21" s="771"/>
      <c r="D21" s="771"/>
      <c r="E21" s="771"/>
      <c r="F21" s="771"/>
      <c r="G21" s="772"/>
      <c r="H21" s="240" t="s">
        <v>2012</v>
      </c>
    </row>
    <row r="22" spans="1:9" ht="9.75" customHeight="1">
      <c r="A22" s="773"/>
      <c r="B22" s="774"/>
      <c r="C22" s="774"/>
      <c r="D22" s="774"/>
      <c r="E22" s="774"/>
      <c r="F22" s="774"/>
      <c r="G22" s="775"/>
      <c r="H22" s="240" t="s">
        <v>2013</v>
      </c>
    </row>
    <row r="23" spans="1:9" ht="8.25" customHeight="1">
      <c r="A23" s="778" t="s">
        <v>2014</v>
      </c>
      <c r="B23" s="778"/>
      <c r="C23" s="778"/>
      <c r="D23" s="778"/>
      <c r="E23" s="778"/>
      <c r="F23" s="778"/>
      <c r="G23" s="778"/>
      <c r="H23" s="778"/>
      <c r="I23" s="778"/>
    </row>
    <row r="24" spans="1:9" ht="32.1" customHeight="1"/>
  </sheetData>
  <mergeCells count="27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3:I23"/>
    <mergeCell ref="A17:G17"/>
    <mergeCell ref="A18:H18"/>
    <mergeCell ref="A19:C19"/>
    <mergeCell ref="A20:C20"/>
    <mergeCell ref="A21:G22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0.33203125" customWidth="1"/>
    <col min="2" max="2" width="31.33203125" customWidth="1"/>
    <col min="3" max="3" width="11.33203125" customWidth="1"/>
    <col min="4" max="5" width="10.33203125" customWidth="1"/>
    <col min="6" max="6" width="11.1640625" customWidth="1"/>
    <col min="7" max="7" width="10.33203125" customWidth="1"/>
    <col min="8" max="8" width="12.33203125" customWidth="1"/>
    <col min="9" max="9" width="7.83203125" customWidth="1"/>
  </cols>
  <sheetData>
    <row r="1" spans="1:8" ht="51" customHeight="1">
      <c r="A1" s="633" t="s">
        <v>1262</v>
      </c>
      <c r="B1" s="634"/>
      <c r="C1" s="634"/>
      <c r="D1" s="635"/>
      <c r="E1" s="728" t="s">
        <v>1263</v>
      </c>
      <c r="F1" s="729"/>
      <c r="G1" s="729"/>
      <c r="H1" s="730"/>
    </row>
    <row r="2" spans="1:8" ht="10.35" customHeight="1">
      <c r="A2" s="391"/>
      <c r="B2" s="392"/>
      <c r="C2" s="392"/>
      <c r="D2" s="392"/>
      <c r="E2" s="392"/>
      <c r="F2" s="392"/>
      <c r="G2" s="392"/>
      <c r="H2" s="393"/>
    </row>
    <row r="3" spans="1:8" ht="23.45" customHeight="1">
      <c r="A3" s="217" t="s">
        <v>1264</v>
      </c>
      <c r="B3" s="648" t="s">
        <v>2015</v>
      </c>
      <c r="C3" s="649"/>
      <c r="D3" s="649"/>
      <c r="E3" s="649"/>
      <c r="F3" s="650"/>
      <c r="G3" s="651" t="s">
        <v>1266</v>
      </c>
      <c r="H3" s="652"/>
    </row>
    <row r="4" spans="1:8" ht="10.35" customHeight="1">
      <c r="A4" s="187">
        <v>9.3000000000000007</v>
      </c>
      <c r="B4" s="648" t="s">
        <v>1267</v>
      </c>
      <c r="C4" s="649"/>
      <c r="D4" s="649"/>
      <c r="E4" s="649"/>
      <c r="F4" s="650"/>
      <c r="G4" s="651" t="s">
        <v>1714</v>
      </c>
      <c r="H4" s="652"/>
    </row>
    <row r="5" spans="1:8" ht="10.3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35" customHeight="1">
      <c r="A6" s="633" t="s">
        <v>1270</v>
      </c>
      <c r="B6" s="634"/>
      <c r="C6" s="635"/>
      <c r="D6" s="189" t="s">
        <v>1388</v>
      </c>
      <c r="E6" s="188" t="s">
        <v>1272</v>
      </c>
      <c r="F6" s="188" t="s">
        <v>1273</v>
      </c>
      <c r="G6" s="190" t="s">
        <v>1274</v>
      </c>
      <c r="H6" s="6"/>
    </row>
    <row r="7" spans="1:8" ht="10.35" customHeight="1">
      <c r="A7" s="616" t="s">
        <v>2016</v>
      </c>
      <c r="B7" s="617"/>
      <c r="C7" s="618"/>
      <c r="D7" s="189" t="s">
        <v>1524</v>
      </c>
      <c r="E7" s="194">
        <v>238.17500000000001</v>
      </c>
      <c r="F7" s="189" t="s">
        <v>1276</v>
      </c>
      <c r="G7" s="194">
        <v>11.909000000000001</v>
      </c>
      <c r="H7" s="6"/>
    </row>
    <row r="8" spans="1:8" ht="10.35" customHeight="1">
      <c r="A8" s="719" t="s">
        <v>1281</v>
      </c>
      <c r="B8" s="720"/>
      <c r="C8" s="720"/>
      <c r="D8" s="720"/>
      <c r="E8" s="720"/>
      <c r="F8" s="720"/>
      <c r="G8" s="721"/>
      <c r="H8" s="195" t="s">
        <v>2017</v>
      </c>
    </row>
    <row r="9" spans="1:8" ht="24.75" customHeight="1">
      <c r="A9" s="645" t="s">
        <v>1283</v>
      </c>
      <c r="B9" s="646"/>
      <c r="C9" s="646"/>
      <c r="D9" s="646"/>
      <c r="E9" s="646"/>
      <c r="F9" s="646"/>
      <c r="G9" s="646"/>
      <c r="H9" s="647"/>
    </row>
    <row r="10" spans="1:8" ht="10.35" customHeight="1">
      <c r="A10" s="633" t="s">
        <v>1270</v>
      </c>
      <c r="B10" s="634"/>
      <c r="C10" s="635"/>
      <c r="D10" s="196" t="s">
        <v>1284</v>
      </c>
      <c r="E10" s="190" t="s">
        <v>1285</v>
      </c>
      <c r="F10" s="188" t="s">
        <v>1286</v>
      </c>
      <c r="G10" s="190" t="s">
        <v>1274</v>
      </c>
      <c r="H10" s="6"/>
    </row>
    <row r="11" spans="1:8" ht="18.75" customHeight="1">
      <c r="A11" s="818" t="s">
        <v>2018</v>
      </c>
      <c r="B11" s="819"/>
      <c r="C11" s="820"/>
      <c r="D11" s="246" t="s">
        <v>1284</v>
      </c>
      <c r="E11" s="247" t="s">
        <v>2019</v>
      </c>
      <c r="F11" s="248">
        <v>1</v>
      </c>
      <c r="G11" s="247" t="s">
        <v>2020</v>
      </c>
      <c r="H11" s="28"/>
    </row>
    <row r="12" spans="1:8" ht="10.35" customHeight="1">
      <c r="A12" s="821" t="s">
        <v>2021</v>
      </c>
      <c r="B12" s="822"/>
      <c r="C12" s="823"/>
      <c r="D12" s="196" t="s">
        <v>1284</v>
      </c>
      <c r="E12" s="190" t="s">
        <v>2022</v>
      </c>
      <c r="F12" s="191">
        <v>1</v>
      </c>
      <c r="G12" s="190" t="s">
        <v>2022</v>
      </c>
      <c r="H12" s="6"/>
    </row>
    <row r="13" spans="1:8" ht="10.35" customHeight="1">
      <c r="A13" s="642" t="s">
        <v>2023</v>
      </c>
      <c r="B13" s="644"/>
      <c r="C13" s="643"/>
      <c r="D13" s="196" t="s">
        <v>1284</v>
      </c>
      <c r="E13" s="190" t="s">
        <v>2024</v>
      </c>
      <c r="F13" s="191">
        <v>3</v>
      </c>
      <c r="G13" s="190" t="s">
        <v>2025</v>
      </c>
      <c r="H13" s="6"/>
    </row>
    <row r="14" spans="1:8" ht="10.35" customHeight="1">
      <c r="A14" s="642" t="s">
        <v>2026</v>
      </c>
      <c r="B14" s="644"/>
      <c r="C14" s="643"/>
      <c r="D14" s="196" t="s">
        <v>1284</v>
      </c>
      <c r="E14" s="190" t="s">
        <v>2027</v>
      </c>
      <c r="F14" s="191">
        <v>10</v>
      </c>
      <c r="G14" s="190" t="s">
        <v>2028</v>
      </c>
      <c r="H14" s="249"/>
    </row>
    <row r="15" spans="1:8" ht="10.35" customHeight="1">
      <c r="A15" s="816" t="s">
        <v>1291</v>
      </c>
      <c r="B15" s="817"/>
      <c r="C15" s="817"/>
      <c r="D15" s="817"/>
      <c r="E15" s="817"/>
      <c r="F15" s="817"/>
      <c r="G15" s="425"/>
      <c r="H15" s="479"/>
    </row>
    <row r="16" spans="1:8" ht="10.35" customHeight="1">
      <c r="A16" s="639"/>
      <c r="B16" s="640"/>
      <c r="C16" s="640"/>
      <c r="D16" s="640"/>
      <c r="E16" s="640"/>
      <c r="F16" s="640"/>
      <c r="G16" s="219" t="s">
        <v>1281</v>
      </c>
      <c r="H16" s="195" t="s">
        <v>2029</v>
      </c>
    </row>
    <row r="17" spans="1:9" ht="10.35" customHeight="1">
      <c r="A17" s="642" t="s">
        <v>1292</v>
      </c>
      <c r="B17" s="643"/>
      <c r="C17" s="196" t="s">
        <v>1284</v>
      </c>
      <c r="D17" s="185" t="s">
        <v>1286</v>
      </c>
      <c r="E17" s="196" t="s">
        <v>1293</v>
      </c>
      <c r="F17" s="642" t="s">
        <v>1294</v>
      </c>
      <c r="G17" s="643"/>
      <c r="H17" s="6"/>
    </row>
    <row r="18" spans="1:9" ht="10.35" customHeight="1">
      <c r="A18" s="776" t="s">
        <v>1962</v>
      </c>
      <c r="B18" s="777"/>
      <c r="C18" s="190" t="s">
        <v>1296</v>
      </c>
      <c r="D18" s="228">
        <v>1</v>
      </c>
      <c r="E18" s="194">
        <v>238.17500000000001</v>
      </c>
      <c r="F18" s="628">
        <v>238.17500000000001</v>
      </c>
      <c r="G18" s="629"/>
      <c r="H18" s="6"/>
    </row>
    <row r="19" spans="1:9" ht="10.35" customHeight="1">
      <c r="A19" s="719" t="s">
        <v>1281</v>
      </c>
      <c r="B19" s="720"/>
      <c r="C19" s="720"/>
      <c r="D19" s="720"/>
      <c r="E19" s="720"/>
      <c r="F19" s="720"/>
      <c r="G19" s="721"/>
      <c r="H19" s="195" t="s">
        <v>2030</v>
      </c>
    </row>
    <row r="20" spans="1:9" ht="10.35" customHeight="1">
      <c r="A20" s="731" t="s">
        <v>1299</v>
      </c>
      <c r="B20" s="732"/>
      <c r="C20" s="732"/>
      <c r="D20" s="732"/>
      <c r="E20" s="732"/>
      <c r="F20" s="732"/>
      <c r="G20" s="732"/>
      <c r="H20" s="733"/>
    </row>
    <row r="21" spans="1:9" ht="10.35" customHeight="1">
      <c r="A21" s="633" t="s">
        <v>1270</v>
      </c>
      <c r="B21" s="634"/>
      <c r="C21" s="635"/>
      <c r="D21" s="196" t="s">
        <v>1284</v>
      </c>
      <c r="E21" s="190" t="s">
        <v>1285</v>
      </c>
      <c r="F21" s="188" t="s">
        <v>1286</v>
      </c>
      <c r="G21" s="190" t="s">
        <v>1274</v>
      </c>
      <c r="H21" s="6"/>
    </row>
    <row r="22" spans="1:9" ht="10.35" customHeight="1">
      <c r="A22" s="642" t="s">
        <v>1539</v>
      </c>
      <c r="B22" s="644"/>
      <c r="C22" s="643"/>
      <c r="D22" s="189" t="s">
        <v>1422</v>
      </c>
      <c r="E22" s="190" t="s">
        <v>2031</v>
      </c>
      <c r="F22" s="218" t="s">
        <v>2032</v>
      </c>
      <c r="G22" s="190" t="s">
        <v>2033</v>
      </c>
      <c r="H22" s="6"/>
    </row>
    <row r="23" spans="1:9" ht="10.35" customHeight="1">
      <c r="A23" s="770" t="s">
        <v>1968</v>
      </c>
      <c r="B23" s="771"/>
      <c r="C23" s="771"/>
      <c r="D23" s="771"/>
      <c r="E23" s="771"/>
      <c r="F23" s="771"/>
      <c r="G23" s="772"/>
      <c r="H23" s="195" t="s">
        <v>2034</v>
      </c>
    </row>
    <row r="24" spans="1:9" ht="10.7" customHeight="1">
      <c r="A24" s="773"/>
      <c r="B24" s="774"/>
      <c r="C24" s="774"/>
      <c r="D24" s="774"/>
      <c r="E24" s="774"/>
      <c r="F24" s="774"/>
      <c r="G24" s="775"/>
      <c r="H24" s="195" t="s">
        <v>2035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35.1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F16"/>
    <mergeCell ref="G15:H15"/>
    <mergeCell ref="A17:B17"/>
    <mergeCell ref="F17:G17"/>
    <mergeCell ref="A22:C22"/>
    <mergeCell ref="A23:G24"/>
    <mergeCell ref="A25:I25"/>
    <mergeCell ref="A18:B18"/>
    <mergeCell ref="F18:G18"/>
    <mergeCell ref="A19:G19"/>
    <mergeCell ref="A20:H20"/>
    <mergeCell ref="A21:C21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9.5" customHeight="1">
      <c r="A3" s="199" t="s">
        <v>1308</v>
      </c>
      <c r="B3" s="841" t="s">
        <v>2036</v>
      </c>
      <c r="C3" s="842"/>
      <c r="D3" s="842"/>
      <c r="E3" s="842"/>
      <c r="F3" s="843"/>
      <c r="G3" s="701" t="s">
        <v>1310</v>
      </c>
      <c r="H3" s="702"/>
    </row>
    <row r="4" spans="1:8" ht="11.1" customHeight="1">
      <c r="A4" s="200">
        <v>9.4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3" t="s">
        <v>1354</v>
      </c>
      <c r="E7" s="212">
        <v>190.54</v>
      </c>
      <c r="F7" s="203" t="s">
        <v>1321</v>
      </c>
      <c r="G7" s="206">
        <v>9.5269999999999992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2038</v>
      </c>
    </row>
    <row r="9" spans="1:8" ht="11.1" customHeight="1">
      <c r="A9" s="835" t="s">
        <v>1327</v>
      </c>
      <c r="B9" s="836"/>
      <c r="C9" s="836"/>
      <c r="D9" s="836"/>
      <c r="E9" s="836"/>
      <c r="F9" s="836"/>
      <c r="G9" s="836"/>
      <c r="H9" s="837"/>
    </row>
    <row r="10" spans="1:8" ht="11.1" customHeight="1">
      <c r="A10" s="838" t="s">
        <v>1314</v>
      </c>
      <c r="B10" s="839"/>
      <c r="C10" s="840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2039</v>
      </c>
      <c r="B11" s="804"/>
      <c r="C11" s="678"/>
      <c r="D11" s="208" t="s">
        <v>1328</v>
      </c>
      <c r="E11" s="202" t="s">
        <v>2040</v>
      </c>
      <c r="F11" s="211">
        <v>4000</v>
      </c>
      <c r="G11" s="202" t="s">
        <v>2041</v>
      </c>
      <c r="H11" s="6"/>
    </row>
    <row r="12" spans="1:8" ht="11.1" customHeight="1">
      <c r="A12" s="677" t="s">
        <v>2042</v>
      </c>
      <c r="B12" s="804"/>
      <c r="C12" s="678"/>
      <c r="D12" s="208" t="s">
        <v>1328</v>
      </c>
      <c r="E12" s="202" t="s">
        <v>2043</v>
      </c>
      <c r="F12" s="211">
        <v>1000</v>
      </c>
      <c r="G12" s="202" t="s">
        <v>2043</v>
      </c>
      <c r="H12" s="6"/>
    </row>
    <row r="13" spans="1:8" ht="11.1" customHeight="1">
      <c r="A13" s="677" t="s">
        <v>2044</v>
      </c>
      <c r="B13" s="804"/>
      <c r="C13" s="678"/>
      <c r="D13" s="208" t="s">
        <v>1328</v>
      </c>
      <c r="E13" s="202" t="s">
        <v>2045</v>
      </c>
      <c r="F13" s="202" t="s">
        <v>2046</v>
      </c>
      <c r="G13" s="202" t="s">
        <v>2047</v>
      </c>
      <c r="H13" s="6"/>
    </row>
    <row r="14" spans="1:8" ht="11.1" customHeight="1">
      <c r="A14" s="677" t="s">
        <v>2048</v>
      </c>
      <c r="B14" s="804"/>
      <c r="C14" s="678"/>
      <c r="D14" s="208" t="s">
        <v>1328</v>
      </c>
      <c r="E14" s="202" t="s">
        <v>2049</v>
      </c>
      <c r="F14" s="202" t="s">
        <v>2050</v>
      </c>
      <c r="G14" s="202" t="s">
        <v>2051</v>
      </c>
      <c r="H14" s="6"/>
    </row>
    <row r="15" spans="1:8" ht="11.1" customHeight="1">
      <c r="A15" s="677" t="s">
        <v>2052</v>
      </c>
      <c r="B15" s="804"/>
      <c r="C15" s="678"/>
      <c r="D15" s="208" t="s">
        <v>1328</v>
      </c>
      <c r="E15" s="202" t="s">
        <v>2053</v>
      </c>
      <c r="F15" s="202" t="s">
        <v>2050</v>
      </c>
      <c r="G15" s="202" t="s">
        <v>2054</v>
      </c>
      <c r="H15" s="6"/>
    </row>
    <row r="16" spans="1:8" ht="11.1" customHeight="1">
      <c r="A16" s="677" t="s">
        <v>2055</v>
      </c>
      <c r="B16" s="804"/>
      <c r="C16" s="678"/>
      <c r="D16" s="208" t="s">
        <v>1328</v>
      </c>
      <c r="E16" s="202" t="s">
        <v>2056</v>
      </c>
      <c r="F16" s="202" t="s">
        <v>2050</v>
      </c>
      <c r="G16" s="202" t="s">
        <v>2057</v>
      </c>
      <c r="H16" s="6"/>
    </row>
    <row r="17" spans="1:9" ht="11.1" customHeight="1">
      <c r="A17" s="677" t="s">
        <v>2058</v>
      </c>
      <c r="B17" s="804"/>
      <c r="C17" s="678"/>
      <c r="D17" s="208" t="s">
        <v>2059</v>
      </c>
      <c r="E17" s="202" t="s">
        <v>2060</v>
      </c>
      <c r="F17" s="211">
        <v>3000</v>
      </c>
      <c r="G17" s="202" t="s">
        <v>2061</v>
      </c>
      <c r="H17" s="6"/>
    </row>
    <row r="18" spans="1:9" ht="11.1" customHeight="1">
      <c r="A18" s="677" t="s">
        <v>2062</v>
      </c>
      <c r="B18" s="804"/>
      <c r="C18" s="678"/>
      <c r="D18" s="208" t="s">
        <v>1328</v>
      </c>
      <c r="E18" s="202" t="s">
        <v>2063</v>
      </c>
      <c r="F18" s="202" t="s">
        <v>2050</v>
      </c>
      <c r="G18" s="202" t="s">
        <v>2064</v>
      </c>
      <c r="H18" s="6"/>
    </row>
    <row r="19" spans="1:9" ht="11.1" customHeight="1">
      <c r="A19" s="662" t="s">
        <v>1325</v>
      </c>
      <c r="B19" s="663"/>
      <c r="C19" s="663"/>
      <c r="D19" s="663"/>
      <c r="E19" s="663"/>
      <c r="F19" s="663"/>
      <c r="G19" s="664"/>
      <c r="H19" s="207" t="s">
        <v>2065</v>
      </c>
    </row>
    <row r="20" spans="1:9" ht="11.1" customHeight="1">
      <c r="A20" s="832" t="s">
        <v>1336</v>
      </c>
      <c r="B20" s="833"/>
      <c r="C20" s="833"/>
      <c r="D20" s="833"/>
      <c r="E20" s="833"/>
      <c r="F20" s="833"/>
      <c r="G20" s="833"/>
      <c r="H20" s="833"/>
    </row>
    <row r="21" spans="1:9" ht="11.1" customHeight="1">
      <c r="A21" s="679" t="s">
        <v>1337</v>
      </c>
      <c r="B21" s="680"/>
      <c r="C21" s="208" t="s">
        <v>1328</v>
      </c>
      <c r="D21" s="199" t="s">
        <v>1330</v>
      </c>
      <c r="E21" s="208" t="s">
        <v>1338</v>
      </c>
      <c r="F21" s="679" t="s">
        <v>1339</v>
      </c>
      <c r="G21" s="680"/>
      <c r="H21" s="6"/>
    </row>
    <row r="22" spans="1:9" ht="11.1" customHeight="1">
      <c r="A22" s="830" t="s">
        <v>2066</v>
      </c>
      <c r="B22" s="831"/>
      <c r="C22" s="202" t="s">
        <v>1341</v>
      </c>
      <c r="D22" s="202" t="s">
        <v>2067</v>
      </c>
      <c r="E22" s="206">
        <v>238.17500000000001</v>
      </c>
      <c r="F22" s="669">
        <v>190.54</v>
      </c>
      <c r="G22" s="670"/>
      <c r="H22" s="6"/>
    </row>
    <row r="23" spans="1:9" ht="11.1" customHeight="1">
      <c r="A23" s="662" t="s">
        <v>1325</v>
      </c>
      <c r="B23" s="663"/>
      <c r="C23" s="663"/>
      <c r="D23" s="663"/>
      <c r="E23" s="663"/>
      <c r="F23" s="663"/>
      <c r="G23" s="664"/>
      <c r="H23" s="207" t="s">
        <v>2068</v>
      </c>
    </row>
    <row r="24" spans="1:9" ht="11.1" customHeight="1">
      <c r="A24" s="832" t="s">
        <v>1344</v>
      </c>
      <c r="B24" s="833"/>
      <c r="C24" s="833"/>
      <c r="D24" s="833"/>
      <c r="E24" s="833"/>
      <c r="F24" s="833"/>
      <c r="G24" s="833"/>
      <c r="H24" s="834"/>
    </row>
    <row r="25" spans="1:9" ht="11.1" customHeight="1">
      <c r="A25" s="674" t="s">
        <v>1314</v>
      </c>
      <c r="B25" s="675"/>
      <c r="C25" s="676"/>
      <c r="D25" s="208" t="s">
        <v>1328</v>
      </c>
      <c r="E25" s="199" t="s">
        <v>1329</v>
      </c>
      <c r="F25" s="201" t="s">
        <v>1330</v>
      </c>
      <c r="G25" s="677" t="s">
        <v>1318</v>
      </c>
      <c r="H25" s="678"/>
    </row>
    <row r="26" spans="1:9" ht="11.1" customHeight="1">
      <c r="A26" s="679" t="s">
        <v>1369</v>
      </c>
      <c r="B26" s="681"/>
      <c r="C26" s="680"/>
      <c r="D26" s="203" t="s">
        <v>1370</v>
      </c>
      <c r="E26" s="202" t="s">
        <v>1371</v>
      </c>
      <c r="F26" s="202" t="s">
        <v>2069</v>
      </c>
      <c r="G26" s="202" t="s">
        <v>2070</v>
      </c>
      <c r="H26" s="6"/>
    </row>
    <row r="27" spans="1:9" ht="11.1" customHeight="1">
      <c r="A27" s="824" t="s">
        <v>2071</v>
      </c>
      <c r="B27" s="825"/>
      <c r="C27" s="825"/>
      <c r="D27" s="825"/>
      <c r="E27" s="825"/>
      <c r="F27" s="825"/>
      <c r="G27" s="826"/>
      <c r="H27" s="207" t="s">
        <v>2072</v>
      </c>
    </row>
    <row r="28" spans="1:9" ht="11.45" customHeight="1">
      <c r="A28" s="827"/>
      <c r="B28" s="828"/>
      <c r="C28" s="828"/>
      <c r="D28" s="828"/>
      <c r="E28" s="828"/>
      <c r="F28" s="828"/>
      <c r="G28" s="829"/>
      <c r="H28" s="207" t="s">
        <v>2073</v>
      </c>
    </row>
    <row r="29" spans="1:9" ht="8.25" customHeight="1">
      <c r="A29" s="668" t="s">
        <v>1349</v>
      </c>
      <c r="B29" s="668"/>
      <c r="C29" s="668"/>
      <c r="D29" s="668"/>
      <c r="E29" s="668"/>
      <c r="F29" s="668"/>
      <c r="G29" s="668"/>
      <c r="H29" s="668"/>
      <c r="I29" s="668"/>
    </row>
    <row r="30" spans="1:9" ht="0.95" customHeight="1"/>
    <row r="31" spans="1:9" ht="30" customHeight="1"/>
  </sheetData>
  <mergeCells count="35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G19"/>
    <mergeCell ref="A20:H20"/>
    <mergeCell ref="A21:B21"/>
    <mergeCell ref="F21:G21"/>
    <mergeCell ref="A26:C26"/>
    <mergeCell ref="A27:G28"/>
    <mergeCell ref="A29:I29"/>
    <mergeCell ref="A22:B22"/>
    <mergeCell ref="F22:G22"/>
    <mergeCell ref="A23:G23"/>
    <mergeCell ref="A24:H24"/>
    <mergeCell ref="A25:C25"/>
    <mergeCell ref="G25:H2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>
      <selection activeCell="A2" sqref="A2:F14"/>
    </sheetView>
  </sheetViews>
  <sheetFormatPr baseColWidth="10" defaultColWidth="8.83203125" defaultRowHeight="12.75"/>
  <cols>
    <col min="1" max="1" width="6.83203125" customWidth="1"/>
    <col min="2" max="2" width="38" customWidth="1"/>
    <col min="3" max="3" width="10.83203125" customWidth="1"/>
    <col min="4" max="4" width="10.33203125" customWidth="1"/>
    <col min="5" max="5" width="16.83203125" customWidth="1"/>
    <col min="6" max="6" width="26" customWidth="1"/>
    <col min="7" max="7" width="7.33203125" customWidth="1"/>
  </cols>
  <sheetData>
    <row r="1" spans="1:7" ht="27" customHeight="1">
      <c r="A1" s="387" t="s">
        <v>0</v>
      </c>
      <c r="B1" s="387"/>
      <c r="C1" s="387"/>
      <c r="D1" s="387"/>
      <c r="E1" s="387"/>
      <c r="F1" s="387"/>
      <c r="G1" s="387"/>
    </row>
    <row r="2" spans="1:7" ht="18" customHeight="1">
      <c r="A2" s="28"/>
      <c r="B2" s="7" t="s">
        <v>551</v>
      </c>
      <c r="C2" s="25" t="s">
        <v>7</v>
      </c>
      <c r="D2" s="16">
        <v>1</v>
      </c>
      <c r="E2" s="2" t="s">
        <v>552</v>
      </c>
      <c r="F2" s="7" t="s">
        <v>553</v>
      </c>
    </row>
    <row r="3" spans="1:7" ht="20.100000000000001" customHeight="1">
      <c r="A3" s="28"/>
      <c r="B3" s="7" t="s">
        <v>554</v>
      </c>
      <c r="C3" s="25" t="s">
        <v>7</v>
      </c>
      <c r="D3" s="16">
        <v>1</v>
      </c>
      <c r="E3" s="2" t="s">
        <v>555</v>
      </c>
      <c r="F3" s="7" t="s">
        <v>556</v>
      </c>
    </row>
    <row r="4" spans="1:7" ht="18.600000000000001" customHeight="1">
      <c r="A4" s="28"/>
      <c r="B4" s="9" t="s">
        <v>557</v>
      </c>
      <c r="C4" s="25" t="s">
        <v>7</v>
      </c>
      <c r="D4" s="16">
        <v>1</v>
      </c>
      <c r="E4" s="2" t="s">
        <v>558</v>
      </c>
      <c r="F4" s="7" t="s">
        <v>559</v>
      </c>
    </row>
    <row r="5" spans="1:7" ht="9" customHeight="1">
      <c r="A5" s="6"/>
      <c r="B5" s="5" t="s">
        <v>560</v>
      </c>
      <c r="C5" s="6"/>
      <c r="D5" s="6"/>
      <c r="E5" s="6"/>
      <c r="F5" s="7" t="s">
        <v>561</v>
      </c>
    </row>
    <row r="6" spans="1:7" ht="9" customHeight="1">
      <c r="A6" s="6"/>
      <c r="B6" s="5" t="s">
        <v>411</v>
      </c>
      <c r="C6" s="2" t="s">
        <v>412</v>
      </c>
      <c r="D6" s="3" t="s">
        <v>562</v>
      </c>
      <c r="E6" s="6"/>
      <c r="F6" s="7" t="s">
        <v>563</v>
      </c>
    </row>
    <row r="7" spans="1:7" ht="68.099999999999994" customHeight="1"/>
    <row r="8" spans="1:7" ht="9" customHeight="1">
      <c r="A8" s="6"/>
      <c r="B8" s="5" t="s">
        <v>564</v>
      </c>
      <c r="C8" s="6"/>
      <c r="D8" s="6"/>
      <c r="E8" s="6"/>
      <c r="F8" s="5" t="s">
        <v>565</v>
      </c>
    </row>
    <row r="9" spans="1:7" ht="18" customHeight="1">
      <c r="A9" s="28"/>
      <c r="B9" s="9" t="s">
        <v>566</v>
      </c>
      <c r="C9" s="2" t="s">
        <v>412</v>
      </c>
      <c r="D9" s="16">
        <v>7</v>
      </c>
      <c r="E9" s="28"/>
      <c r="F9" s="7" t="s">
        <v>567</v>
      </c>
    </row>
    <row r="10" spans="1:7" ht="9" customHeight="1">
      <c r="A10" s="6"/>
      <c r="B10" s="5" t="s">
        <v>568</v>
      </c>
      <c r="C10" s="6"/>
      <c r="D10" s="6"/>
      <c r="E10" s="6"/>
      <c r="F10" s="7" t="s">
        <v>569</v>
      </c>
    </row>
    <row r="11" spans="1:7" ht="9" customHeight="1">
      <c r="A11" s="6"/>
      <c r="B11" s="5" t="s">
        <v>570</v>
      </c>
      <c r="C11" s="6"/>
      <c r="D11" s="6"/>
      <c r="E11" s="6"/>
      <c r="F11" s="7" t="s">
        <v>571</v>
      </c>
    </row>
    <row r="12" spans="1:7" ht="9" customHeight="1">
      <c r="A12" s="6"/>
      <c r="B12" s="5" t="s">
        <v>572</v>
      </c>
      <c r="C12" s="6"/>
      <c r="D12" s="6"/>
      <c r="E12" s="6"/>
      <c r="F12" s="7" t="s">
        <v>573</v>
      </c>
    </row>
    <row r="13" spans="1:7" ht="9" customHeight="1">
      <c r="A13" s="6"/>
      <c r="B13" s="5" t="s">
        <v>574</v>
      </c>
      <c r="C13" s="6"/>
      <c r="D13" s="6"/>
      <c r="E13" s="6"/>
      <c r="F13" s="7" t="s">
        <v>575</v>
      </c>
    </row>
    <row r="14" spans="1:7" ht="12" customHeight="1">
      <c r="A14" s="30"/>
      <c r="B14" s="5" t="s">
        <v>576</v>
      </c>
      <c r="C14" s="6"/>
      <c r="D14" s="6"/>
      <c r="E14" s="6"/>
      <c r="F14" s="31" t="s">
        <v>577</v>
      </c>
    </row>
    <row r="15" spans="1:7" ht="39" customHeight="1"/>
  </sheetData>
  <mergeCells count="1">
    <mergeCell ref="A1:G1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21.75" customHeight="1">
      <c r="A3" s="231" t="s">
        <v>1308</v>
      </c>
      <c r="B3" s="685" t="s">
        <v>2074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00">
        <v>9.5</v>
      </c>
      <c r="B4" s="685" t="s">
        <v>1311</v>
      </c>
      <c r="C4" s="686"/>
      <c r="D4" s="686"/>
      <c r="E4" s="686"/>
      <c r="F4" s="687"/>
      <c r="G4" s="688" t="s">
        <v>2075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3" t="s">
        <v>2076</v>
      </c>
      <c r="E7" s="212">
        <v>59.543999999999997</v>
      </c>
      <c r="F7" s="203" t="s">
        <v>2077</v>
      </c>
      <c r="G7" s="206">
        <v>47.634999999999998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2078</v>
      </c>
    </row>
    <row r="9" spans="1:8" ht="11.1" customHeight="1">
      <c r="A9" s="835" t="s">
        <v>1327</v>
      </c>
      <c r="B9" s="836"/>
      <c r="C9" s="836"/>
      <c r="D9" s="836"/>
      <c r="E9" s="836"/>
      <c r="F9" s="836"/>
      <c r="G9" s="836"/>
      <c r="H9" s="837"/>
    </row>
    <row r="10" spans="1:8" ht="11.1" customHeight="1">
      <c r="A10" s="838" t="s">
        <v>1314</v>
      </c>
      <c r="B10" s="839"/>
      <c r="C10" s="840"/>
      <c r="D10" s="203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2079</v>
      </c>
      <c r="B11" s="804"/>
      <c r="C11" s="678"/>
      <c r="D11" s="203" t="s">
        <v>2080</v>
      </c>
      <c r="E11" s="202" t="s">
        <v>2081</v>
      </c>
      <c r="F11" s="211">
        <v>5000</v>
      </c>
      <c r="G11" s="202" t="s">
        <v>2082</v>
      </c>
      <c r="H11" s="6"/>
    </row>
    <row r="12" spans="1:8" ht="11.1" customHeight="1">
      <c r="A12" s="677" t="s">
        <v>2042</v>
      </c>
      <c r="B12" s="804"/>
      <c r="C12" s="678"/>
      <c r="D12" s="203" t="s">
        <v>2080</v>
      </c>
      <c r="E12" s="202" t="s">
        <v>2083</v>
      </c>
      <c r="F12" s="211">
        <v>2000</v>
      </c>
      <c r="G12" s="202" t="s">
        <v>2084</v>
      </c>
      <c r="H12" s="6"/>
    </row>
    <row r="13" spans="1:8" ht="11.1" customHeight="1">
      <c r="A13" s="677" t="s">
        <v>2085</v>
      </c>
      <c r="B13" s="804"/>
      <c r="C13" s="678"/>
      <c r="D13" s="203" t="s">
        <v>1328</v>
      </c>
      <c r="E13" s="202" t="s">
        <v>2086</v>
      </c>
      <c r="F13" s="202" t="s">
        <v>2046</v>
      </c>
      <c r="G13" s="202" t="s">
        <v>2087</v>
      </c>
      <c r="H13" s="6"/>
    </row>
    <row r="14" spans="1:8" ht="11.1" customHeight="1">
      <c r="A14" s="677" t="s">
        <v>2048</v>
      </c>
      <c r="B14" s="804"/>
      <c r="C14" s="678"/>
      <c r="D14" s="203" t="s">
        <v>1328</v>
      </c>
      <c r="E14" s="202" t="s">
        <v>2088</v>
      </c>
      <c r="F14" s="202" t="s">
        <v>2050</v>
      </c>
      <c r="G14" s="202" t="s">
        <v>2089</v>
      </c>
      <c r="H14" s="6"/>
    </row>
    <row r="15" spans="1:8" ht="11.1" customHeight="1">
      <c r="A15" s="677" t="s">
        <v>2052</v>
      </c>
      <c r="B15" s="804"/>
      <c r="C15" s="678"/>
      <c r="D15" s="203" t="s">
        <v>1328</v>
      </c>
      <c r="E15" s="202" t="s">
        <v>2053</v>
      </c>
      <c r="F15" s="202" t="s">
        <v>2050</v>
      </c>
      <c r="G15" s="202" t="s">
        <v>2054</v>
      </c>
      <c r="H15" s="6"/>
    </row>
    <row r="16" spans="1:8" ht="11.1" customHeight="1">
      <c r="A16" s="677" t="s">
        <v>2055</v>
      </c>
      <c r="B16" s="804"/>
      <c r="C16" s="678"/>
      <c r="D16" s="203" t="s">
        <v>1328</v>
      </c>
      <c r="E16" s="202" t="s">
        <v>2056</v>
      </c>
      <c r="F16" s="202" t="s">
        <v>2050</v>
      </c>
      <c r="G16" s="202" t="s">
        <v>2057</v>
      </c>
      <c r="H16" s="6"/>
    </row>
    <row r="17" spans="1:8" ht="11.1" customHeight="1">
      <c r="A17" s="677" t="s">
        <v>2062</v>
      </c>
      <c r="B17" s="804"/>
      <c r="C17" s="678"/>
      <c r="D17" s="203" t="s">
        <v>1328</v>
      </c>
      <c r="E17" s="202" t="s">
        <v>2063</v>
      </c>
      <c r="F17" s="202" t="s">
        <v>2050</v>
      </c>
      <c r="G17" s="202" t="s">
        <v>2064</v>
      </c>
      <c r="H17" s="6"/>
    </row>
    <row r="18" spans="1:8" ht="11.1" customHeight="1">
      <c r="A18" s="677" t="s">
        <v>2090</v>
      </c>
      <c r="B18" s="804"/>
      <c r="C18" s="678"/>
      <c r="D18" s="203" t="s">
        <v>2091</v>
      </c>
      <c r="E18" s="202" t="s">
        <v>2092</v>
      </c>
      <c r="F18" s="211">
        <v>1000</v>
      </c>
      <c r="G18" s="202" t="s">
        <v>2092</v>
      </c>
      <c r="H18" s="6"/>
    </row>
    <row r="19" spans="1:8" ht="11.1" customHeight="1">
      <c r="A19" s="677" t="s">
        <v>2093</v>
      </c>
      <c r="B19" s="804"/>
      <c r="C19" s="678"/>
      <c r="D19" s="203" t="s">
        <v>1328</v>
      </c>
      <c r="E19" s="202" t="s">
        <v>2053</v>
      </c>
      <c r="F19" s="202" t="s">
        <v>2094</v>
      </c>
      <c r="G19" s="202" t="s">
        <v>2047</v>
      </c>
      <c r="H19" s="6"/>
    </row>
    <row r="20" spans="1:8" ht="11.1" customHeight="1">
      <c r="A20" s="677" t="s">
        <v>2095</v>
      </c>
      <c r="B20" s="804"/>
      <c r="C20" s="678"/>
      <c r="D20" s="203" t="s">
        <v>1328</v>
      </c>
      <c r="E20" s="202" t="s">
        <v>2053</v>
      </c>
      <c r="F20" s="202" t="s">
        <v>2094</v>
      </c>
      <c r="G20" s="202" t="s">
        <v>2047</v>
      </c>
      <c r="H20" s="6"/>
    </row>
    <row r="21" spans="1:8" ht="11.1" customHeight="1">
      <c r="A21" s="677" t="s">
        <v>2096</v>
      </c>
      <c r="B21" s="804"/>
      <c r="C21" s="678"/>
      <c r="D21" s="203" t="s">
        <v>1328</v>
      </c>
      <c r="E21" s="202" t="s">
        <v>2097</v>
      </c>
      <c r="F21" s="202" t="s">
        <v>2098</v>
      </c>
      <c r="G21" s="202" t="s">
        <v>2099</v>
      </c>
      <c r="H21" s="6"/>
    </row>
    <row r="22" spans="1:8" ht="11.1" customHeight="1">
      <c r="A22" s="677" t="s">
        <v>2100</v>
      </c>
      <c r="B22" s="804"/>
      <c r="C22" s="678"/>
      <c r="D22" s="203" t="s">
        <v>1328</v>
      </c>
      <c r="E22" s="202" t="s">
        <v>2101</v>
      </c>
      <c r="F22" s="211">
        <v>1000</v>
      </c>
      <c r="G22" s="202" t="s">
        <v>2101</v>
      </c>
      <c r="H22" s="6"/>
    </row>
    <row r="23" spans="1:8" ht="11.1" customHeight="1">
      <c r="A23" s="663" t="s">
        <v>1325</v>
      </c>
      <c r="B23" s="663"/>
      <c r="C23" s="663"/>
      <c r="D23" s="663"/>
      <c r="E23" s="663"/>
      <c r="F23" s="663"/>
      <c r="G23" s="664"/>
      <c r="H23" s="207" t="s">
        <v>2102</v>
      </c>
    </row>
    <row r="24" spans="1:8" ht="11.1" customHeight="1">
      <c r="A24" s="835" t="s">
        <v>2103</v>
      </c>
      <c r="B24" s="836"/>
      <c r="C24" s="836"/>
      <c r="D24" s="836"/>
      <c r="E24" s="836"/>
      <c r="F24" s="836"/>
      <c r="G24" s="836"/>
      <c r="H24" s="836"/>
    </row>
    <row r="25" spans="1:8" ht="11.1" customHeight="1">
      <c r="A25" s="844" t="s">
        <v>1337</v>
      </c>
      <c r="B25" s="845"/>
      <c r="C25" s="208" t="s">
        <v>1328</v>
      </c>
      <c r="D25" s="199" t="s">
        <v>1330</v>
      </c>
      <c r="E25" s="203" t="s">
        <v>1338</v>
      </c>
      <c r="F25" s="794" t="s">
        <v>1339</v>
      </c>
      <c r="G25" s="795"/>
      <c r="H25" s="6"/>
    </row>
    <row r="26" spans="1:8" ht="11.1" customHeight="1">
      <c r="A26" s="626" t="s">
        <v>2104</v>
      </c>
      <c r="B26" s="627"/>
      <c r="C26" s="202" t="s">
        <v>1341</v>
      </c>
      <c r="D26" s="251">
        <v>1</v>
      </c>
      <c r="E26" s="213">
        <v>238.17500000000001</v>
      </c>
      <c r="F26" s="669">
        <v>238.17500000000001</v>
      </c>
      <c r="G26" s="670"/>
      <c r="H26" s="6"/>
    </row>
    <row r="27" spans="1:8" ht="11.1" customHeight="1">
      <c r="A27" s="662" t="s">
        <v>1325</v>
      </c>
      <c r="B27" s="663"/>
      <c r="C27" s="663"/>
      <c r="D27" s="663"/>
      <c r="E27" s="663"/>
      <c r="F27" s="663"/>
      <c r="G27" s="664"/>
      <c r="H27" s="207" t="s">
        <v>2105</v>
      </c>
    </row>
    <row r="28" spans="1:8" ht="11.1" customHeight="1">
      <c r="A28" s="835" t="s">
        <v>2106</v>
      </c>
      <c r="B28" s="836"/>
      <c r="C28" s="836"/>
      <c r="D28" s="836"/>
      <c r="E28" s="836"/>
      <c r="F28" s="836"/>
      <c r="G28" s="836"/>
      <c r="H28" s="837"/>
    </row>
    <row r="29" spans="1:8" ht="11.1" customHeight="1">
      <c r="A29" s="838" t="s">
        <v>1314</v>
      </c>
      <c r="B29" s="839"/>
      <c r="C29" s="840"/>
      <c r="D29" s="208" t="s">
        <v>1328</v>
      </c>
      <c r="E29" s="203" t="s">
        <v>1329</v>
      </c>
      <c r="F29" s="201" t="s">
        <v>1330</v>
      </c>
      <c r="G29" s="677" t="s">
        <v>1318</v>
      </c>
      <c r="H29" s="678"/>
    </row>
    <row r="30" spans="1:8" ht="11.1" customHeight="1">
      <c r="A30" s="679" t="s">
        <v>1369</v>
      </c>
      <c r="B30" s="681"/>
      <c r="C30" s="680"/>
      <c r="D30" s="203" t="s">
        <v>1370</v>
      </c>
      <c r="E30" s="203" t="s">
        <v>1371</v>
      </c>
      <c r="F30" s="214" t="s">
        <v>2107</v>
      </c>
      <c r="G30" s="201" t="s">
        <v>2108</v>
      </c>
      <c r="H30" s="6"/>
    </row>
    <row r="31" spans="1:8" ht="9.75" customHeight="1">
      <c r="A31" s="824" t="s">
        <v>2071</v>
      </c>
      <c r="B31" s="825"/>
      <c r="C31" s="825"/>
      <c r="D31" s="825"/>
      <c r="E31" s="825"/>
      <c r="F31" s="825"/>
      <c r="G31" s="826"/>
      <c r="H31" s="207" t="s">
        <v>2109</v>
      </c>
    </row>
    <row r="32" spans="1:8" ht="11.45" customHeight="1">
      <c r="A32" s="827"/>
      <c r="B32" s="828"/>
      <c r="C32" s="828"/>
      <c r="D32" s="828"/>
      <c r="E32" s="828"/>
      <c r="F32" s="828"/>
      <c r="G32" s="829"/>
      <c r="H32" s="207" t="s">
        <v>2110</v>
      </c>
    </row>
    <row r="33" spans="1:9" ht="8.25" customHeight="1">
      <c r="A33" s="668" t="s">
        <v>1349</v>
      </c>
      <c r="B33" s="668"/>
      <c r="C33" s="668"/>
      <c r="D33" s="668"/>
      <c r="E33" s="668"/>
      <c r="F33" s="668"/>
      <c r="G33" s="668"/>
      <c r="H33" s="668"/>
      <c r="I33" s="668"/>
    </row>
    <row r="34" spans="1:9" ht="12" customHeight="1"/>
  </sheetData>
  <mergeCells count="3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G23"/>
    <mergeCell ref="A24:H24"/>
    <mergeCell ref="A25:B25"/>
    <mergeCell ref="F25:G25"/>
    <mergeCell ref="A30:C30"/>
    <mergeCell ref="A31:G32"/>
    <mergeCell ref="A33:I33"/>
    <mergeCell ref="A26:B26"/>
    <mergeCell ref="F26:G26"/>
    <mergeCell ref="A27:G27"/>
    <mergeCell ref="A28:H28"/>
    <mergeCell ref="A29:C29"/>
    <mergeCell ref="G29:H29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23.1" customHeight="1">
      <c r="A3" s="231" t="s">
        <v>1308</v>
      </c>
      <c r="B3" s="685" t="s">
        <v>2111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00">
        <v>9.6</v>
      </c>
      <c r="B4" s="685" t="s">
        <v>1311</v>
      </c>
      <c r="C4" s="686"/>
      <c r="D4" s="686"/>
      <c r="E4" s="686"/>
      <c r="F4" s="687"/>
      <c r="G4" s="688" t="s">
        <v>2075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3" t="s">
        <v>1354</v>
      </c>
      <c r="E7" s="212">
        <v>190.54</v>
      </c>
      <c r="F7" s="203" t="s">
        <v>1321</v>
      </c>
      <c r="G7" s="206">
        <v>9.5269999999999992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2038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2112</v>
      </c>
      <c r="B11" s="804"/>
      <c r="C11" s="678"/>
      <c r="D11" s="208" t="s">
        <v>1328</v>
      </c>
      <c r="E11" s="202" t="s">
        <v>2113</v>
      </c>
      <c r="F11" s="211">
        <v>7000</v>
      </c>
      <c r="G11" s="202" t="s">
        <v>2114</v>
      </c>
      <c r="H11" s="6"/>
    </row>
    <row r="12" spans="1:8" ht="11.1" customHeight="1">
      <c r="A12" s="677" t="s">
        <v>2115</v>
      </c>
      <c r="B12" s="804"/>
      <c r="C12" s="678"/>
      <c r="D12" s="208" t="s">
        <v>1328</v>
      </c>
      <c r="E12" s="202" t="s">
        <v>2047</v>
      </c>
      <c r="F12" s="202" t="s">
        <v>2116</v>
      </c>
      <c r="G12" s="202" t="s">
        <v>2117</v>
      </c>
      <c r="H12" s="6"/>
    </row>
    <row r="13" spans="1:8" ht="11.1" customHeight="1">
      <c r="A13" s="677" t="s">
        <v>2052</v>
      </c>
      <c r="B13" s="804"/>
      <c r="C13" s="678"/>
      <c r="D13" s="208" t="s">
        <v>1328</v>
      </c>
      <c r="E13" s="202" t="s">
        <v>2053</v>
      </c>
      <c r="F13" s="202" t="s">
        <v>2050</v>
      </c>
      <c r="G13" s="202" t="s">
        <v>2054</v>
      </c>
      <c r="H13" s="6"/>
    </row>
    <row r="14" spans="1:8" ht="11.1" customHeight="1">
      <c r="A14" s="677" t="s">
        <v>2055</v>
      </c>
      <c r="B14" s="804"/>
      <c r="C14" s="678"/>
      <c r="D14" s="208" t="s">
        <v>1328</v>
      </c>
      <c r="E14" s="202" t="s">
        <v>2056</v>
      </c>
      <c r="F14" s="202" t="s">
        <v>2118</v>
      </c>
      <c r="G14" s="202" t="s">
        <v>2119</v>
      </c>
      <c r="H14" s="6"/>
    </row>
    <row r="15" spans="1:8" ht="11.1" customHeight="1">
      <c r="A15" s="677" t="s">
        <v>2062</v>
      </c>
      <c r="B15" s="804"/>
      <c r="C15" s="678"/>
      <c r="D15" s="208" t="s">
        <v>1328</v>
      </c>
      <c r="E15" s="202" t="s">
        <v>2063</v>
      </c>
      <c r="F15" s="202" t="s">
        <v>2050</v>
      </c>
      <c r="G15" s="202" t="s">
        <v>2064</v>
      </c>
      <c r="H15" s="6"/>
    </row>
    <row r="16" spans="1:8" ht="11.1" customHeight="1">
      <c r="A16" s="677" t="s">
        <v>2120</v>
      </c>
      <c r="B16" s="804"/>
      <c r="C16" s="678"/>
      <c r="D16" s="208" t="s">
        <v>2091</v>
      </c>
      <c r="E16" s="202" t="s">
        <v>2121</v>
      </c>
      <c r="F16" s="211">
        <v>1000</v>
      </c>
      <c r="G16" s="202" t="s">
        <v>2122</v>
      </c>
      <c r="H16" s="6"/>
    </row>
    <row r="17" spans="1:8" ht="11.1" customHeight="1">
      <c r="A17" s="677" t="s">
        <v>2123</v>
      </c>
      <c r="B17" s="804"/>
      <c r="C17" s="678"/>
      <c r="D17" s="208" t="s">
        <v>1328</v>
      </c>
      <c r="E17" s="202" t="s">
        <v>2124</v>
      </c>
      <c r="F17" s="202" t="s">
        <v>2094</v>
      </c>
      <c r="G17" s="202" t="s">
        <v>2125</v>
      </c>
      <c r="H17" s="6"/>
    </row>
    <row r="18" spans="1:8" ht="11.1" customHeight="1">
      <c r="A18" s="677" t="s">
        <v>2126</v>
      </c>
      <c r="B18" s="804"/>
      <c r="C18" s="678"/>
      <c r="D18" s="208" t="s">
        <v>1328</v>
      </c>
      <c r="E18" s="202" t="s">
        <v>2124</v>
      </c>
      <c r="F18" s="202" t="s">
        <v>2094</v>
      </c>
      <c r="G18" s="202" t="s">
        <v>2125</v>
      </c>
      <c r="H18" s="6"/>
    </row>
    <row r="19" spans="1:8" ht="11.1" customHeight="1">
      <c r="A19" s="677" t="s">
        <v>2127</v>
      </c>
      <c r="B19" s="804"/>
      <c r="C19" s="678"/>
      <c r="D19" s="208" t="s">
        <v>1328</v>
      </c>
      <c r="E19" s="202" t="s">
        <v>2128</v>
      </c>
      <c r="F19" s="202" t="s">
        <v>2094</v>
      </c>
      <c r="G19" s="202" t="s">
        <v>2054</v>
      </c>
      <c r="H19" s="6"/>
    </row>
    <row r="20" spans="1:8" ht="11.1" customHeight="1">
      <c r="A20" s="677" t="s">
        <v>2129</v>
      </c>
      <c r="B20" s="804"/>
      <c r="C20" s="678"/>
      <c r="D20" s="208" t="s">
        <v>1328</v>
      </c>
      <c r="E20" s="202" t="s">
        <v>2130</v>
      </c>
      <c r="F20" s="211">
        <v>1000</v>
      </c>
      <c r="G20" s="202" t="s">
        <v>2130</v>
      </c>
      <c r="H20" s="6"/>
    </row>
    <row r="21" spans="1:8" ht="11.1" customHeight="1">
      <c r="A21" s="391"/>
      <c r="B21" s="392"/>
      <c r="C21" s="393"/>
      <c r="D21" s="6"/>
      <c r="E21" s="6"/>
      <c r="F21" s="6"/>
      <c r="G21" s="6"/>
      <c r="H21" s="6"/>
    </row>
    <row r="22" spans="1:8" ht="11.1" customHeight="1">
      <c r="A22" s="391"/>
      <c r="B22" s="392"/>
      <c r="C22" s="393"/>
      <c r="D22" s="6"/>
      <c r="E22" s="6"/>
      <c r="F22" s="6"/>
      <c r="G22" s="202" t="s">
        <v>1384</v>
      </c>
      <c r="H22" s="6"/>
    </row>
    <row r="23" spans="1:8" ht="11.1" customHeight="1">
      <c r="A23" s="662" t="s">
        <v>1325</v>
      </c>
      <c r="B23" s="663"/>
      <c r="C23" s="663"/>
      <c r="D23" s="663"/>
      <c r="E23" s="663"/>
      <c r="F23" s="663"/>
      <c r="G23" s="664"/>
      <c r="H23" s="207" t="s">
        <v>2131</v>
      </c>
    </row>
    <row r="24" spans="1:8" ht="24.75" customHeight="1">
      <c r="A24" s="671" t="s">
        <v>1336</v>
      </c>
      <c r="B24" s="672"/>
      <c r="C24" s="672"/>
      <c r="D24" s="672"/>
      <c r="E24" s="672"/>
      <c r="F24" s="672"/>
      <c r="G24" s="672"/>
      <c r="H24" s="673"/>
    </row>
    <row r="25" spans="1:8" ht="11.1" customHeight="1">
      <c r="A25" s="679" t="s">
        <v>1337</v>
      </c>
      <c r="B25" s="680"/>
      <c r="C25" s="208" t="s">
        <v>1328</v>
      </c>
      <c r="D25" s="199" t="s">
        <v>1330</v>
      </c>
      <c r="E25" s="208" t="s">
        <v>1338</v>
      </c>
      <c r="F25" s="679" t="s">
        <v>1339</v>
      </c>
      <c r="G25" s="680"/>
      <c r="H25" s="6"/>
    </row>
    <row r="26" spans="1:8" ht="11.1" customHeight="1">
      <c r="A26" s="830" t="s">
        <v>2066</v>
      </c>
      <c r="B26" s="831"/>
      <c r="C26" s="202" t="s">
        <v>1341</v>
      </c>
      <c r="D26" s="202" t="s">
        <v>2067</v>
      </c>
      <c r="E26" s="206">
        <v>238.17500000000001</v>
      </c>
      <c r="F26" s="669">
        <v>190.54</v>
      </c>
      <c r="G26" s="670"/>
      <c r="H26" s="6"/>
    </row>
    <row r="27" spans="1:8" ht="9.75" customHeight="1">
      <c r="A27" s="662" t="s">
        <v>1325</v>
      </c>
      <c r="B27" s="663"/>
      <c r="C27" s="663"/>
      <c r="D27" s="663"/>
      <c r="E27" s="663"/>
      <c r="F27" s="663"/>
      <c r="G27" s="664"/>
      <c r="H27" s="207" t="s">
        <v>2068</v>
      </c>
    </row>
    <row r="28" spans="1:8" ht="11.1" customHeight="1">
      <c r="A28" s="832" t="s">
        <v>1344</v>
      </c>
      <c r="B28" s="833"/>
      <c r="C28" s="833"/>
      <c r="D28" s="833"/>
      <c r="E28" s="833"/>
      <c r="F28" s="833"/>
      <c r="G28" s="833"/>
      <c r="H28" s="834"/>
    </row>
    <row r="29" spans="1:8" ht="11.1" customHeight="1">
      <c r="A29" s="674" t="s">
        <v>1314</v>
      </c>
      <c r="B29" s="675"/>
      <c r="C29" s="676"/>
      <c r="D29" s="208" t="s">
        <v>1328</v>
      </c>
      <c r="E29" s="199" t="s">
        <v>1329</v>
      </c>
      <c r="F29" s="201" t="s">
        <v>1330</v>
      </c>
      <c r="G29" s="677" t="s">
        <v>1318</v>
      </c>
      <c r="H29" s="678"/>
    </row>
    <row r="30" spans="1:8" ht="11.1" customHeight="1">
      <c r="A30" s="679" t="s">
        <v>1369</v>
      </c>
      <c r="B30" s="681"/>
      <c r="C30" s="680"/>
      <c r="D30" s="203" t="s">
        <v>1370</v>
      </c>
      <c r="E30" s="202" t="s">
        <v>1371</v>
      </c>
      <c r="F30" s="202" t="s">
        <v>2107</v>
      </c>
      <c r="G30" s="202" t="s">
        <v>2108</v>
      </c>
      <c r="H30" s="6"/>
    </row>
    <row r="31" spans="1:8" ht="11.1" customHeight="1">
      <c r="A31" s="824" t="s">
        <v>2071</v>
      </c>
      <c r="B31" s="825"/>
      <c r="C31" s="825"/>
      <c r="D31" s="825"/>
      <c r="E31" s="825"/>
      <c r="F31" s="825"/>
      <c r="G31" s="826"/>
      <c r="H31" s="207" t="s">
        <v>2109</v>
      </c>
    </row>
    <row r="32" spans="1:8" ht="11.45" customHeight="1">
      <c r="A32" s="827"/>
      <c r="B32" s="828"/>
      <c r="C32" s="828"/>
      <c r="D32" s="828"/>
      <c r="E32" s="828"/>
      <c r="F32" s="828"/>
      <c r="G32" s="829"/>
      <c r="H32" s="207" t="s">
        <v>2132</v>
      </c>
    </row>
    <row r="33" spans="1:9" ht="8.25" customHeight="1">
      <c r="A33" s="668" t="s">
        <v>1349</v>
      </c>
      <c r="B33" s="668"/>
      <c r="C33" s="668"/>
      <c r="D33" s="668"/>
      <c r="E33" s="668"/>
      <c r="F33" s="668"/>
      <c r="G33" s="668"/>
      <c r="H33" s="668"/>
      <c r="I33" s="668"/>
    </row>
    <row r="34" spans="1:9" ht="32.1" customHeight="1"/>
  </sheetData>
  <mergeCells count="3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G23"/>
    <mergeCell ref="A24:H24"/>
    <mergeCell ref="A25:B25"/>
    <mergeCell ref="F25:G25"/>
    <mergeCell ref="A30:C30"/>
    <mergeCell ref="A31:G32"/>
    <mergeCell ref="A33:I33"/>
    <mergeCell ref="A26:B26"/>
    <mergeCell ref="F26:G26"/>
    <mergeCell ref="A27:G27"/>
    <mergeCell ref="A28:H28"/>
    <mergeCell ref="A29:C29"/>
    <mergeCell ref="G29:H29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27.2" customHeight="1">
      <c r="A3" s="231" t="s">
        <v>1308</v>
      </c>
      <c r="B3" s="685" t="s">
        <v>2133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00">
        <v>9.6999999999999993</v>
      </c>
      <c r="B4" s="685" t="s">
        <v>1311</v>
      </c>
      <c r="C4" s="686"/>
      <c r="D4" s="686"/>
      <c r="E4" s="686"/>
      <c r="F4" s="687"/>
      <c r="G4" s="688" t="s">
        <v>2075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2077</v>
      </c>
      <c r="G7" s="206">
        <v>47.634999999999998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2078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2134</v>
      </c>
      <c r="B11" s="804"/>
      <c r="C11" s="678"/>
      <c r="D11" s="208" t="s">
        <v>1328</v>
      </c>
      <c r="E11" s="202" t="s">
        <v>2135</v>
      </c>
      <c r="F11" s="211">
        <v>5000</v>
      </c>
      <c r="G11" s="202" t="s">
        <v>2136</v>
      </c>
      <c r="H11" s="6"/>
    </row>
    <row r="12" spans="1:8" ht="11.1" customHeight="1">
      <c r="A12" s="677" t="s">
        <v>2137</v>
      </c>
      <c r="B12" s="804"/>
      <c r="C12" s="678"/>
      <c r="D12" s="208" t="s">
        <v>1328</v>
      </c>
      <c r="E12" s="202" t="s">
        <v>2138</v>
      </c>
      <c r="F12" s="202" t="s">
        <v>2139</v>
      </c>
      <c r="G12" s="202" t="s">
        <v>2101</v>
      </c>
      <c r="H12" s="6"/>
    </row>
    <row r="13" spans="1:8" ht="11.1" customHeight="1">
      <c r="A13" s="677" t="s">
        <v>2052</v>
      </c>
      <c r="B13" s="804"/>
      <c r="C13" s="678"/>
      <c r="D13" s="208" t="s">
        <v>1328</v>
      </c>
      <c r="E13" s="202" t="s">
        <v>2053</v>
      </c>
      <c r="F13" s="202" t="s">
        <v>2139</v>
      </c>
      <c r="G13" s="202" t="s">
        <v>2088</v>
      </c>
      <c r="H13" s="6"/>
    </row>
    <row r="14" spans="1:8" ht="11.1" customHeight="1">
      <c r="A14" s="677" t="s">
        <v>2055</v>
      </c>
      <c r="B14" s="804"/>
      <c r="C14" s="678"/>
      <c r="D14" s="208" t="s">
        <v>1328</v>
      </c>
      <c r="E14" s="202" t="s">
        <v>2056</v>
      </c>
      <c r="F14" s="202" t="s">
        <v>2050</v>
      </c>
      <c r="G14" s="202" t="s">
        <v>2057</v>
      </c>
      <c r="H14" s="6"/>
    </row>
    <row r="15" spans="1:8" ht="11.1" customHeight="1">
      <c r="A15" s="677" t="s">
        <v>2062</v>
      </c>
      <c r="B15" s="804"/>
      <c r="C15" s="678"/>
      <c r="D15" s="208" t="s">
        <v>1328</v>
      </c>
      <c r="E15" s="202" t="s">
        <v>2063</v>
      </c>
      <c r="F15" s="202" t="s">
        <v>2050</v>
      </c>
      <c r="G15" s="202" t="s">
        <v>2064</v>
      </c>
      <c r="H15" s="6"/>
    </row>
    <row r="16" spans="1:8" ht="11.1" customHeight="1">
      <c r="A16" s="677" t="s">
        <v>2140</v>
      </c>
      <c r="B16" s="804"/>
      <c r="C16" s="678"/>
      <c r="D16" s="208" t="s">
        <v>2091</v>
      </c>
      <c r="E16" s="202" t="s">
        <v>2141</v>
      </c>
      <c r="F16" s="211">
        <v>1000</v>
      </c>
      <c r="G16" s="202" t="s">
        <v>2141</v>
      </c>
      <c r="H16" s="6"/>
    </row>
    <row r="17" spans="1:8" ht="11.1" customHeight="1">
      <c r="A17" s="677" t="s">
        <v>2142</v>
      </c>
      <c r="B17" s="804"/>
      <c r="C17" s="678"/>
      <c r="D17" s="208" t="s">
        <v>1328</v>
      </c>
      <c r="E17" s="202" t="s">
        <v>2143</v>
      </c>
      <c r="F17" s="202" t="s">
        <v>2144</v>
      </c>
      <c r="G17" s="202" t="s">
        <v>2145</v>
      </c>
      <c r="H17" s="6"/>
    </row>
    <row r="18" spans="1:8" ht="11.1" customHeight="1">
      <c r="A18" s="677" t="s">
        <v>2146</v>
      </c>
      <c r="B18" s="804"/>
      <c r="C18" s="678"/>
      <c r="D18" s="208" t="s">
        <v>1328</v>
      </c>
      <c r="E18" s="202" t="s">
        <v>2143</v>
      </c>
      <c r="F18" s="202" t="s">
        <v>2144</v>
      </c>
      <c r="G18" s="202" t="s">
        <v>2145</v>
      </c>
      <c r="H18" s="6"/>
    </row>
    <row r="19" spans="1:8" ht="11.1" customHeight="1">
      <c r="A19" s="677" t="s">
        <v>2147</v>
      </c>
      <c r="B19" s="804"/>
      <c r="C19" s="678"/>
      <c r="D19" s="208" t="s">
        <v>1328</v>
      </c>
      <c r="E19" s="202" t="s">
        <v>2148</v>
      </c>
      <c r="F19" s="202" t="s">
        <v>2139</v>
      </c>
      <c r="G19" s="202" t="s">
        <v>2149</v>
      </c>
      <c r="H19" s="6"/>
    </row>
    <row r="20" spans="1:8" ht="11.1" customHeight="1">
      <c r="A20" s="677" t="s">
        <v>2100</v>
      </c>
      <c r="B20" s="804"/>
      <c r="C20" s="678"/>
      <c r="D20" s="208" t="s">
        <v>1328</v>
      </c>
      <c r="E20" s="202" t="s">
        <v>2150</v>
      </c>
      <c r="F20" s="211">
        <v>1000</v>
      </c>
      <c r="G20" s="202" t="s">
        <v>2150</v>
      </c>
      <c r="H20" s="6"/>
    </row>
    <row r="21" spans="1:8" ht="11.1" customHeight="1">
      <c r="A21" s="391"/>
      <c r="B21" s="392"/>
      <c r="C21" s="393"/>
      <c r="D21" s="6"/>
      <c r="E21" s="6"/>
      <c r="F21" s="6"/>
      <c r="G21" s="6"/>
      <c r="H21" s="6"/>
    </row>
    <row r="22" spans="1:8" ht="11.1" customHeight="1">
      <c r="A22" s="391"/>
      <c r="B22" s="392"/>
      <c r="C22" s="393"/>
      <c r="D22" s="6"/>
      <c r="E22" s="6"/>
      <c r="F22" s="6"/>
      <c r="G22" s="202" t="s">
        <v>1384</v>
      </c>
      <c r="H22" s="6"/>
    </row>
    <row r="23" spans="1:8" ht="11.1" customHeight="1">
      <c r="A23" s="662" t="s">
        <v>1325</v>
      </c>
      <c r="B23" s="663"/>
      <c r="C23" s="663"/>
      <c r="D23" s="663"/>
      <c r="E23" s="663"/>
      <c r="F23" s="663"/>
      <c r="G23" s="664"/>
      <c r="H23" s="207" t="s">
        <v>2151</v>
      </c>
    </row>
    <row r="24" spans="1:8" ht="24.75" customHeight="1">
      <c r="A24" s="671" t="s">
        <v>1336</v>
      </c>
      <c r="B24" s="672"/>
      <c r="C24" s="672"/>
      <c r="D24" s="672"/>
      <c r="E24" s="672"/>
      <c r="F24" s="672"/>
      <c r="G24" s="672"/>
      <c r="H24" s="673"/>
    </row>
    <row r="25" spans="1:8" ht="9.75" customHeight="1">
      <c r="A25" s="679" t="s">
        <v>1337</v>
      </c>
      <c r="B25" s="680"/>
      <c r="C25" s="208" t="s">
        <v>1328</v>
      </c>
      <c r="D25" s="199" t="s">
        <v>1330</v>
      </c>
      <c r="E25" s="208" t="s">
        <v>1338</v>
      </c>
      <c r="F25" s="679" t="s">
        <v>1339</v>
      </c>
      <c r="G25" s="680"/>
      <c r="H25" s="6"/>
    </row>
    <row r="26" spans="1:8" ht="11.1" customHeight="1">
      <c r="A26" s="830" t="s">
        <v>2066</v>
      </c>
      <c r="B26" s="831"/>
      <c r="C26" s="202" t="s">
        <v>1341</v>
      </c>
      <c r="D26" s="251">
        <v>1</v>
      </c>
      <c r="E26" s="206">
        <v>238.17500000000001</v>
      </c>
      <c r="F26" s="669">
        <v>238.17500000000001</v>
      </c>
      <c r="G26" s="670"/>
      <c r="H26" s="6"/>
    </row>
    <row r="27" spans="1:8" ht="11.1" customHeight="1">
      <c r="A27" s="662" t="s">
        <v>1325</v>
      </c>
      <c r="B27" s="663"/>
      <c r="C27" s="663"/>
      <c r="D27" s="663"/>
      <c r="E27" s="663"/>
      <c r="F27" s="663"/>
      <c r="G27" s="664"/>
      <c r="H27" s="207" t="s">
        <v>2105</v>
      </c>
    </row>
    <row r="28" spans="1:8" ht="11.1" customHeight="1">
      <c r="A28" s="832" t="s">
        <v>1344</v>
      </c>
      <c r="B28" s="833"/>
      <c r="C28" s="833"/>
      <c r="D28" s="833"/>
      <c r="E28" s="833"/>
      <c r="F28" s="833"/>
      <c r="G28" s="833"/>
      <c r="H28" s="834"/>
    </row>
    <row r="29" spans="1:8" ht="11.1" customHeight="1">
      <c r="A29" s="674" t="s">
        <v>1314</v>
      </c>
      <c r="B29" s="675"/>
      <c r="C29" s="676"/>
      <c r="D29" s="208" t="s">
        <v>1328</v>
      </c>
      <c r="E29" s="199" t="s">
        <v>1329</v>
      </c>
      <c r="F29" s="201" t="s">
        <v>1330</v>
      </c>
      <c r="G29" s="677" t="s">
        <v>1318</v>
      </c>
      <c r="H29" s="678"/>
    </row>
    <row r="30" spans="1:8" ht="11.1" customHeight="1">
      <c r="A30" s="701" t="s">
        <v>2152</v>
      </c>
      <c r="B30" s="702"/>
      <c r="C30" s="6"/>
      <c r="D30" s="203" t="s">
        <v>1370</v>
      </c>
      <c r="E30" s="202" t="s">
        <v>2153</v>
      </c>
      <c r="F30" s="202" t="s">
        <v>2154</v>
      </c>
      <c r="G30" s="202" t="s">
        <v>2155</v>
      </c>
      <c r="H30" s="6"/>
    </row>
    <row r="31" spans="1:8" ht="11.1" customHeight="1">
      <c r="A31" s="846" t="s">
        <v>2156</v>
      </c>
      <c r="B31" s="847"/>
      <c r="C31" s="6"/>
      <c r="D31" s="203" t="s">
        <v>1370</v>
      </c>
      <c r="E31" s="202" t="s">
        <v>2157</v>
      </c>
      <c r="F31" s="202" t="s">
        <v>2154</v>
      </c>
      <c r="G31" s="202" t="s">
        <v>2158</v>
      </c>
      <c r="H31" s="6"/>
    </row>
    <row r="32" spans="1:8" ht="11.1" customHeight="1">
      <c r="A32" s="824" t="s">
        <v>2071</v>
      </c>
      <c r="B32" s="825"/>
      <c r="C32" s="825"/>
      <c r="D32" s="825"/>
      <c r="E32" s="825"/>
      <c r="F32" s="825"/>
      <c r="G32" s="826"/>
      <c r="H32" s="207" t="s">
        <v>2159</v>
      </c>
    </row>
    <row r="33" spans="1:9" ht="11.45" customHeight="1">
      <c r="A33" s="827"/>
      <c r="B33" s="828"/>
      <c r="C33" s="828"/>
      <c r="D33" s="828"/>
      <c r="E33" s="828"/>
      <c r="F33" s="828"/>
      <c r="G33" s="829"/>
      <c r="H33" s="207" t="s">
        <v>2160</v>
      </c>
    </row>
    <row r="34" spans="1:9" ht="8.25" customHeight="1">
      <c r="A34" s="668" t="s">
        <v>1349</v>
      </c>
      <c r="B34" s="668"/>
      <c r="C34" s="668"/>
      <c r="D34" s="668"/>
      <c r="E34" s="668"/>
      <c r="F34" s="668"/>
      <c r="G34" s="668"/>
      <c r="H34" s="668"/>
      <c r="I34" s="668"/>
    </row>
    <row r="35" spans="1:9" ht="0.95" customHeight="1"/>
    <row r="36" spans="1:9" ht="30" customHeight="1"/>
  </sheetData>
  <mergeCells count="4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G23"/>
    <mergeCell ref="A24:H24"/>
    <mergeCell ref="A25:B25"/>
    <mergeCell ref="F25:G25"/>
    <mergeCell ref="A30:B30"/>
    <mergeCell ref="A31:B31"/>
    <mergeCell ref="A32:G33"/>
    <mergeCell ref="A34:I34"/>
    <mergeCell ref="A26:B26"/>
    <mergeCell ref="F26:G26"/>
    <mergeCell ref="A27:G27"/>
    <mergeCell ref="A28:H28"/>
    <mergeCell ref="A29:C29"/>
    <mergeCell ref="G29:H29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23.1" customHeight="1">
      <c r="A3" s="231" t="s">
        <v>1308</v>
      </c>
      <c r="B3" s="685" t="s">
        <v>2161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00">
        <v>9.8000000000000007</v>
      </c>
      <c r="B4" s="685" t="s">
        <v>1311</v>
      </c>
      <c r="C4" s="686"/>
      <c r="D4" s="686"/>
      <c r="E4" s="686"/>
      <c r="F4" s="687"/>
      <c r="G4" s="688" t="s">
        <v>2075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2077</v>
      </c>
      <c r="G7" s="206">
        <v>47.634999999999998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2078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2162</v>
      </c>
      <c r="B11" s="804"/>
      <c r="C11" s="678"/>
      <c r="D11" s="208" t="s">
        <v>1328</v>
      </c>
      <c r="E11" s="202" t="s">
        <v>2163</v>
      </c>
      <c r="F11" s="211">
        <v>4000</v>
      </c>
      <c r="G11" s="202" t="s">
        <v>2164</v>
      </c>
      <c r="H11" s="6"/>
    </row>
    <row r="12" spans="1:8" ht="11.1" customHeight="1">
      <c r="A12" s="677" t="s">
        <v>2165</v>
      </c>
      <c r="B12" s="804"/>
      <c r="C12" s="678"/>
      <c r="D12" s="208" t="s">
        <v>1328</v>
      </c>
      <c r="E12" s="202" t="s">
        <v>2166</v>
      </c>
      <c r="F12" s="202" t="s">
        <v>2116</v>
      </c>
      <c r="G12" s="202" t="s">
        <v>2167</v>
      </c>
      <c r="H12" s="6"/>
    </row>
    <row r="13" spans="1:8" ht="11.1" customHeight="1">
      <c r="A13" s="677" t="s">
        <v>2052</v>
      </c>
      <c r="B13" s="804"/>
      <c r="C13" s="678"/>
      <c r="D13" s="208" t="s">
        <v>1328</v>
      </c>
      <c r="E13" s="202" t="s">
        <v>2053</v>
      </c>
      <c r="F13" s="202" t="s">
        <v>2050</v>
      </c>
      <c r="G13" s="202" t="s">
        <v>2054</v>
      </c>
      <c r="H13" s="6"/>
    </row>
    <row r="14" spans="1:8" ht="11.1" customHeight="1">
      <c r="A14" s="677" t="s">
        <v>2055</v>
      </c>
      <c r="B14" s="804"/>
      <c r="C14" s="678"/>
      <c r="D14" s="208" t="s">
        <v>1328</v>
      </c>
      <c r="E14" s="202" t="s">
        <v>2056</v>
      </c>
      <c r="F14" s="202" t="s">
        <v>2118</v>
      </c>
      <c r="G14" s="202" t="s">
        <v>2119</v>
      </c>
      <c r="H14" s="6"/>
    </row>
    <row r="15" spans="1:8" ht="11.1" customHeight="1">
      <c r="A15" s="677" t="s">
        <v>2062</v>
      </c>
      <c r="B15" s="804"/>
      <c r="C15" s="678"/>
      <c r="D15" s="208" t="s">
        <v>1328</v>
      </c>
      <c r="E15" s="202" t="s">
        <v>2063</v>
      </c>
      <c r="F15" s="202" t="s">
        <v>2050</v>
      </c>
      <c r="G15" s="202" t="s">
        <v>2064</v>
      </c>
      <c r="H15" s="6"/>
    </row>
    <row r="16" spans="1:8" ht="11.1" customHeight="1">
      <c r="A16" s="677" t="s">
        <v>2120</v>
      </c>
      <c r="B16" s="804"/>
      <c r="C16" s="678"/>
      <c r="D16" s="208" t="s">
        <v>2091</v>
      </c>
      <c r="E16" s="202" t="s">
        <v>2121</v>
      </c>
      <c r="F16" s="211">
        <v>1000</v>
      </c>
      <c r="G16" s="202" t="s">
        <v>2122</v>
      </c>
      <c r="H16" s="6"/>
    </row>
    <row r="17" spans="1:8" ht="11.1" customHeight="1">
      <c r="A17" s="677" t="s">
        <v>2123</v>
      </c>
      <c r="B17" s="804"/>
      <c r="C17" s="678"/>
      <c r="D17" s="208" t="s">
        <v>1328</v>
      </c>
      <c r="E17" s="202" t="s">
        <v>2124</v>
      </c>
      <c r="F17" s="202" t="s">
        <v>2144</v>
      </c>
      <c r="G17" s="202" t="s">
        <v>2168</v>
      </c>
      <c r="H17" s="6"/>
    </row>
    <row r="18" spans="1:8" ht="11.1" customHeight="1">
      <c r="A18" s="677" t="s">
        <v>2126</v>
      </c>
      <c r="B18" s="804"/>
      <c r="C18" s="678"/>
      <c r="D18" s="208" t="s">
        <v>1328</v>
      </c>
      <c r="E18" s="202" t="s">
        <v>2124</v>
      </c>
      <c r="F18" s="202" t="s">
        <v>2144</v>
      </c>
      <c r="G18" s="202" t="s">
        <v>2168</v>
      </c>
      <c r="H18" s="6"/>
    </row>
    <row r="19" spans="1:8" ht="11.1" customHeight="1">
      <c r="A19" s="677" t="s">
        <v>2127</v>
      </c>
      <c r="B19" s="804"/>
      <c r="C19" s="678"/>
      <c r="D19" s="208" t="s">
        <v>1328</v>
      </c>
      <c r="E19" s="202" t="s">
        <v>2128</v>
      </c>
      <c r="F19" s="202" t="s">
        <v>2169</v>
      </c>
      <c r="G19" s="202" t="s">
        <v>2170</v>
      </c>
      <c r="H19" s="6"/>
    </row>
    <row r="20" spans="1:8" ht="9.75" customHeight="1">
      <c r="A20" s="677" t="s">
        <v>2129</v>
      </c>
      <c r="B20" s="804"/>
      <c r="C20" s="678"/>
      <c r="D20" s="208" t="s">
        <v>1328</v>
      </c>
      <c r="E20" s="202" t="s">
        <v>2130</v>
      </c>
      <c r="F20" s="211">
        <v>1000</v>
      </c>
      <c r="G20" s="202" t="s">
        <v>2130</v>
      </c>
      <c r="H20" s="6"/>
    </row>
    <row r="21" spans="1:8" ht="11.1" customHeight="1">
      <c r="A21" s="391"/>
      <c r="B21" s="392"/>
      <c r="C21" s="393"/>
      <c r="D21" s="6"/>
      <c r="E21" s="6"/>
      <c r="F21" s="6"/>
      <c r="G21" s="6"/>
      <c r="H21" s="6"/>
    </row>
    <row r="22" spans="1:8" ht="11.1" customHeight="1">
      <c r="A22" s="391"/>
      <c r="B22" s="392"/>
      <c r="C22" s="393"/>
      <c r="D22" s="6"/>
      <c r="E22" s="6"/>
      <c r="F22" s="6"/>
      <c r="G22" s="202" t="s">
        <v>1384</v>
      </c>
      <c r="H22" s="6"/>
    </row>
    <row r="23" spans="1:8" ht="11.1" customHeight="1">
      <c r="A23" s="662" t="s">
        <v>1325</v>
      </c>
      <c r="B23" s="663"/>
      <c r="C23" s="663"/>
      <c r="D23" s="663"/>
      <c r="E23" s="663"/>
      <c r="F23" s="663"/>
      <c r="G23" s="664"/>
      <c r="H23" s="207" t="s">
        <v>2171</v>
      </c>
    </row>
    <row r="24" spans="1:8" ht="24.75" customHeight="1">
      <c r="A24" s="671" t="s">
        <v>1336</v>
      </c>
      <c r="B24" s="672"/>
      <c r="C24" s="672"/>
      <c r="D24" s="672"/>
      <c r="E24" s="672"/>
      <c r="F24" s="672"/>
      <c r="G24" s="672"/>
      <c r="H24" s="673"/>
    </row>
    <row r="25" spans="1:8" ht="11.1" customHeight="1">
      <c r="A25" s="679" t="s">
        <v>1337</v>
      </c>
      <c r="B25" s="680"/>
      <c r="C25" s="208" t="s">
        <v>1328</v>
      </c>
      <c r="D25" s="199" t="s">
        <v>1330</v>
      </c>
      <c r="E25" s="208" t="s">
        <v>1338</v>
      </c>
      <c r="F25" s="679" t="s">
        <v>1339</v>
      </c>
      <c r="G25" s="680"/>
      <c r="H25" s="6"/>
    </row>
    <row r="26" spans="1:8" ht="11.1" customHeight="1">
      <c r="A26" s="830" t="s">
        <v>2066</v>
      </c>
      <c r="B26" s="831"/>
      <c r="C26" s="202" t="s">
        <v>1341</v>
      </c>
      <c r="D26" s="202" t="s">
        <v>2067</v>
      </c>
      <c r="E26" s="206">
        <v>238.17500000000001</v>
      </c>
      <c r="F26" s="669">
        <v>190.54</v>
      </c>
      <c r="G26" s="670"/>
      <c r="H26" s="6"/>
    </row>
    <row r="27" spans="1:8" ht="11.1" customHeight="1">
      <c r="A27" s="662" t="s">
        <v>1325</v>
      </c>
      <c r="B27" s="663"/>
      <c r="C27" s="663"/>
      <c r="D27" s="663"/>
      <c r="E27" s="663"/>
      <c r="F27" s="663"/>
      <c r="G27" s="664"/>
      <c r="H27" s="207" t="s">
        <v>2068</v>
      </c>
    </row>
    <row r="28" spans="1:8" ht="11.1" customHeight="1">
      <c r="A28" s="832" t="s">
        <v>1344</v>
      </c>
      <c r="B28" s="833"/>
      <c r="C28" s="833"/>
      <c r="D28" s="833"/>
      <c r="E28" s="833"/>
      <c r="F28" s="833"/>
      <c r="G28" s="833"/>
      <c r="H28" s="834"/>
    </row>
    <row r="29" spans="1:8" ht="11.1" customHeight="1">
      <c r="A29" s="674" t="s">
        <v>1314</v>
      </c>
      <c r="B29" s="675"/>
      <c r="C29" s="676"/>
      <c r="D29" s="208" t="s">
        <v>1328</v>
      </c>
      <c r="E29" s="199" t="s">
        <v>1329</v>
      </c>
      <c r="F29" s="201" t="s">
        <v>1330</v>
      </c>
      <c r="G29" s="677" t="s">
        <v>1318</v>
      </c>
      <c r="H29" s="678"/>
    </row>
    <row r="30" spans="1:8" ht="11.1" customHeight="1">
      <c r="A30" s="701" t="s">
        <v>2152</v>
      </c>
      <c r="B30" s="702"/>
      <c r="C30" s="6"/>
      <c r="D30" s="203" t="s">
        <v>1370</v>
      </c>
      <c r="E30" s="202" t="s">
        <v>2153</v>
      </c>
      <c r="F30" s="202" t="s">
        <v>2154</v>
      </c>
      <c r="G30" s="202" t="s">
        <v>2155</v>
      </c>
      <c r="H30" s="6"/>
    </row>
    <row r="31" spans="1:8" ht="11.1" customHeight="1">
      <c r="A31" s="846" t="s">
        <v>2156</v>
      </c>
      <c r="B31" s="847"/>
      <c r="C31" s="6"/>
      <c r="D31" s="203" t="s">
        <v>1370</v>
      </c>
      <c r="E31" s="202" t="s">
        <v>2157</v>
      </c>
      <c r="F31" s="202" t="s">
        <v>2154</v>
      </c>
      <c r="G31" s="202" t="s">
        <v>2158</v>
      </c>
      <c r="H31" s="6"/>
    </row>
    <row r="32" spans="1:8" ht="11.1" customHeight="1">
      <c r="A32" s="824" t="s">
        <v>2071</v>
      </c>
      <c r="B32" s="825"/>
      <c r="C32" s="825"/>
      <c r="D32" s="825"/>
      <c r="E32" s="825"/>
      <c r="F32" s="825"/>
      <c r="G32" s="826"/>
      <c r="H32" s="207" t="s">
        <v>2159</v>
      </c>
    </row>
    <row r="33" spans="1:9" ht="11.45" customHeight="1">
      <c r="A33" s="827"/>
      <c r="B33" s="828"/>
      <c r="C33" s="828"/>
      <c r="D33" s="828"/>
      <c r="E33" s="828"/>
      <c r="F33" s="828"/>
      <c r="G33" s="829"/>
      <c r="H33" s="207" t="s">
        <v>2172</v>
      </c>
    </row>
    <row r="34" spans="1:9" ht="8.25" customHeight="1">
      <c r="A34" s="668" t="s">
        <v>1349</v>
      </c>
      <c r="B34" s="668"/>
      <c r="C34" s="668"/>
      <c r="D34" s="668"/>
      <c r="E34" s="668"/>
      <c r="F34" s="668"/>
      <c r="G34" s="668"/>
      <c r="H34" s="668"/>
      <c r="I34" s="668"/>
    </row>
    <row r="35" spans="1:9" ht="32.1" customHeight="1"/>
  </sheetData>
  <mergeCells count="4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G23"/>
    <mergeCell ref="A24:H24"/>
    <mergeCell ref="A25:B25"/>
    <mergeCell ref="F25:G25"/>
    <mergeCell ref="A30:B30"/>
    <mergeCell ref="A31:B31"/>
    <mergeCell ref="A32:G33"/>
    <mergeCell ref="A34:I34"/>
    <mergeCell ref="A26:B26"/>
    <mergeCell ref="F26:G26"/>
    <mergeCell ref="A27:G27"/>
    <mergeCell ref="A28:H28"/>
    <mergeCell ref="A29:C29"/>
    <mergeCell ref="G29:H29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30.95" customHeight="1">
      <c r="A3" s="199" t="s">
        <v>1308</v>
      </c>
      <c r="B3" s="685" t="s">
        <v>2173</v>
      </c>
      <c r="C3" s="686"/>
      <c r="D3" s="686"/>
      <c r="E3" s="686"/>
      <c r="F3" s="687"/>
      <c r="G3" s="717" t="s">
        <v>1310</v>
      </c>
      <c r="H3" s="718"/>
    </row>
    <row r="4" spans="1:8" ht="11.1" customHeight="1">
      <c r="A4" s="200">
        <v>9.9</v>
      </c>
      <c r="B4" s="685" t="s">
        <v>1311</v>
      </c>
      <c r="C4" s="686"/>
      <c r="D4" s="686"/>
      <c r="E4" s="686"/>
      <c r="F4" s="687"/>
      <c r="G4" s="688" t="s">
        <v>2075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2077</v>
      </c>
      <c r="G7" s="206">
        <v>47.634999999999998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2078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2174</v>
      </c>
      <c r="B11" s="804"/>
      <c r="C11" s="678"/>
      <c r="D11" s="203" t="s">
        <v>2080</v>
      </c>
      <c r="E11" s="202" t="s">
        <v>2175</v>
      </c>
      <c r="F11" s="211">
        <v>4000</v>
      </c>
      <c r="G11" s="202" t="s">
        <v>2176</v>
      </c>
      <c r="H11" s="6"/>
    </row>
    <row r="12" spans="1:8" ht="11.1" customHeight="1">
      <c r="A12" s="677" t="s">
        <v>2177</v>
      </c>
      <c r="B12" s="804"/>
      <c r="C12" s="678"/>
      <c r="D12" s="208" t="s">
        <v>1328</v>
      </c>
      <c r="E12" s="202" t="s">
        <v>2178</v>
      </c>
      <c r="F12" s="202" t="s">
        <v>2116</v>
      </c>
      <c r="G12" s="202" t="s">
        <v>2179</v>
      </c>
      <c r="H12" s="6"/>
    </row>
    <row r="13" spans="1:8" ht="11.1" customHeight="1">
      <c r="A13" s="677" t="s">
        <v>2052</v>
      </c>
      <c r="B13" s="804"/>
      <c r="C13" s="678"/>
      <c r="D13" s="208" t="s">
        <v>1328</v>
      </c>
      <c r="E13" s="202" t="s">
        <v>2053</v>
      </c>
      <c r="F13" s="202" t="s">
        <v>2050</v>
      </c>
      <c r="G13" s="202" t="s">
        <v>2054</v>
      </c>
      <c r="H13" s="6"/>
    </row>
    <row r="14" spans="1:8" ht="11.1" customHeight="1">
      <c r="A14" s="677" t="s">
        <v>2055</v>
      </c>
      <c r="B14" s="804"/>
      <c r="C14" s="678"/>
      <c r="D14" s="208" t="s">
        <v>1328</v>
      </c>
      <c r="E14" s="202" t="s">
        <v>2056</v>
      </c>
      <c r="F14" s="202" t="s">
        <v>2118</v>
      </c>
      <c r="G14" s="202" t="s">
        <v>2119</v>
      </c>
      <c r="H14" s="6"/>
    </row>
    <row r="15" spans="1:8" ht="11.1" customHeight="1">
      <c r="A15" s="677" t="s">
        <v>2062</v>
      </c>
      <c r="B15" s="804"/>
      <c r="C15" s="678"/>
      <c r="D15" s="208" t="s">
        <v>1328</v>
      </c>
      <c r="E15" s="202" t="s">
        <v>2063</v>
      </c>
      <c r="F15" s="202" t="s">
        <v>2050</v>
      </c>
      <c r="G15" s="202" t="s">
        <v>2064</v>
      </c>
      <c r="H15" s="6"/>
    </row>
    <row r="16" spans="1:8" ht="11.1" customHeight="1">
      <c r="A16" s="677" t="s">
        <v>2180</v>
      </c>
      <c r="B16" s="804"/>
      <c r="C16" s="678"/>
      <c r="D16" s="208" t="s">
        <v>2091</v>
      </c>
      <c r="E16" s="202" t="s">
        <v>2181</v>
      </c>
      <c r="F16" s="211">
        <v>1000</v>
      </c>
      <c r="G16" s="202" t="s">
        <v>2122</v>
      </c>
      <c r="H16" s="6"/>
    </row>
    <row r="17" spans="1:8" ht="11.1" customHeight="1">
      <c r="A17" s="677" t="s">
        <v>2182</v>
      </c>
      <c r="B17" s="804"/>
      <c r="C17" s="678"/>
      <c r="D17" s="208" t="s">
        <v>1328</v>
      </c>
      <c r="E17" s="202" t="s">
        <v>2170</v>
      </c>
      <c r="F17" s="202" t="s">
        <v>2144</v>
      </c>
      <c r="G17" s="202" t="s">
        <v>2183</v>
      </c>
      <c r="H17" s="6"/>
    </row>
    <row r="18" spans="1:8" ht="11.1" customHeight="1">
      <c r="A18" s="677" t="s">
        <v>2184</v>
      </c>
      <c r="B18" s="804"/>
      <c r="C18" s="678"/>
      <c r="D18" s="208" t="s">
        <v>1328</v>
      </c>
      <c r="E18" s="202" t="s">
        <v>2170</v>
      </c>
      <c r="F18" s="202" t="s">
        <v>2144</v>
      </c>
      <c r="G18" s="202" t="s">
        <v>2183</v>
      </c>
      <c r="H18" s="6"/>
    </row>
    <row r="19" spans="1:8" ht="11.1" customHeight="1">
      <c r="A19" s="677" t="s">
        <v>2185</v>
      </c>
      <c r="B19" s="804"/>
      <c r="C19" s="678"/>
      <c r="D19" s="208" t="s">
        <v>1328</v>
      </c>
      <c r="E19" s="202" t="s">
        <v>2186</v>
      </c>
      <c r="F19" s="202" t="s">
        <v>2169</v>
      </c>
      <c r="G19" s="202" t="s">
        <v>2187</v>
      </c>
      <c r="H19" s="6"/>
    </row>
    <row r="20" spans="1:8" ht="11.1" customHeight="1">
      <c r="A20" s="677" t="s">
        <v>2188</v>
      </c>
      <c r="B20" s="804"/>
      <c r="C20" s="678"/>
      <c r="D20" s="208" t="s">
        <v>1328</v>
      </c>
      <c r="E20" s="202" t="s">
        <v>2189</v>
      </c>
      <c r="F20" s="211">
        <v>1000</v>
      </c>
      <c r="G20" s="202" t="s">
        <v>2189</v>
      </c>
      <c r="H20" s="6"/>
    </row>
    <row r="21" spans="1:8" ht="11.1" customHeight="1">
      <c r="A21" s="391"/>
      <c r="B21" s="392"/>
      <c r="C21" s="393"/>
      <c r="D21" s="6"/>
      <c r="E21" s="6"/>
      <c r="F21" s="6"/>
      <c r="G21" s="6"/>
      <c r="H21" s="6"/>
    </row>
    <row r="22" spans="1:8" ht="9.75" customHeight="1">
      <c r="A22" s="391"/>
      <c r="B22" s="392"/>
      <c r="C22" s="393"/>
      <c r="D22" s="6"/>
      <c r="E22" s="6"/>
      <c r="F22" s="6"/>
      <c r="G22" s="6"/>
      <c r="H22" s="6"/>
    </row>
    <row r="23" spans="1:8" ht="11.1" customHeight="1">
      <c r="A23" s="662" t="s">
        <v>1325</v>
      </c>
      <c r="B23" s="663"/>
      <c r="C23" s="663"/>
      <c r="D23" s="663"/>
      <c r="E23" s="663"/>
      <c r="F23" s="663"/>
      <c r="G23" s="664"/>
      <c r="H23" s="207" t="s">
        <v>2190</v>
      </c>
    </row>
    <row r="24" spans="1:8" ht="24.75" customHeight="1">
      <c r="A24" s="671" t="s">
        <v>1336</v>
      </c>
      <c r="B24" s="672"/>
      <c r="C24" s="672"/>
      <c r="D24" s="672"/>
      <c r="E24" s="672"/>
      <c r="F24" s="672"/>
      <c r="G24" s="672"/>
      <c r="H24" s="673"/>
    </row>
    <row r="25" spans="1:8" ht="11.1" customHeight="1">
      <c r="A25" s="679" t="s">
        <v>1337</v>
      </c>
      <c r="B25" s="680"/>
      <c r="C25" s="208" t="s">
        <v>1328</v>
      </c>
      <c r="D25" s="199" t="s">
        <v>1330</v>
      </c>
      <c r="E25" s="208" t="s">
        <v>1338</v>
      </c>
      <c r="F25" s="679" t="s">
        <v>1339</v>
      </c>
      <c r="G25" s="680"/>
      <c r="H25" s="6"/>
    </row>
    <row r="26" spans="1:8" ht="11.1" customHeight="1">
      <c r="A26" s="830" t="s">
        <v>2066</v>
      </c>
      <c r="B26" s="831"/>
      <c r="C26" s="202" t="s">
        <v>1341</v>
      </c>
      <c r="D26" s="202" t="s">
        <v>2067</v>
      </c>
      <c r="E26" s="206">
        <v>238.17500000000001</v>
      </c>
      <c r="F26" s="669">
        <v>190.54</v>
      </c>
      <c r="G26" s="670"/>
      <c r="H26" s="6"/>
    </row>
    <row r="27" spans="1:8" ht="11.1" customHeight="1">
      <c r="A27" s="662" t="s">
        <v>1325</v>
      </c>
      <c r="B27" s="663"/>
      <c r="C27" s="663"/>
      <c r="D27" s="663"/>
      <c r="E27" s="663"/>
      <c r="F27" s="663"/>
      <c r="G27" s="664"/>
      <c r="H27" s="207" t="s">
        <v>2068</v>
      </c>
    </row>
    <row r="28" spans="1:8" ht="11.1" customHeight="1">
      <c r="A28" s="832" t="s">
        <v>1344</v>
      </c>
      <c r="B28" s="833"/>
      <c r="C28" s="833"/>
      <c r="D28" s="833"/>
      <c r="E28" s="833"/>
      <c r="F28" s="833"/>
      <c r="G28" s="833"/>
      <c r="H28" s="834"/>
    </row>
    <row r="29" spans="1:8" ht="11.1" customHeight="1">
      <c r="A29" s="674" t="s">
        <v>1314</v>
      </c>
      <c r="B29" s="675"/>
      <c r="C29" s="676"/>
      <c r="D29" s="208" t="s">
        <v>1328</v>
      </c>
      <c r="E29" s="199" t="s">
        <v>1329</v>
      </c>
      <c r="F29" s="201" t="s">
        <v>1330</v>
      </c>
      <c r="G29" s="677" t="s">
        <v>1318</v>
      </c>
      <c r="H29" s="678"/>
    </row>
    <row r="30" spans="1:8" ht="11.1" customHeight="1">
      <c r="A30" s="701" t="s">
        <v>2152</v>
      </c>
      <c r="B30" s="702"/>
      <c r="C30" s="6"/>
      <c r="D30" s="203" t="s">
        <v>1370</v>
      </c>
      <c r="E30" s="202" t="s">
        <v>2153</v>
      </c>
      <c r="F30" s="202" t="s">
        <v>2154</v>
      </c>
      <c r="G30" s="202" t="s">
        <v>2155</v>
      </c>
      <c r="H30" s="6"/>
    </row>
    <row r="31" spans="1:8" ht="11.1" customHeight="1">
      <c r="A31" s="846" t="s">
        <v>2156</v>
      </c>
      <c r="B31" s="847"/>
      <c r="C31" s="6"/>
      <c r="D31" s="203" t="s">
        <v>1370</v>
      </c>
      <c r="E31" s="202" t="s">
        <v>2157</v>
      </c>
      <c r="F31" s="202" t="s">
        <v>2154</v>
      </c>
      <c r="G31" s="202" t="s">
        <v>2158</v>
      </c>
      <c r="H31" s="6"/>
    </row>
    <row r="32" spans="1:8" ht="11.1" customHeight="1">
      <c r="A32" s="824" t="s">
        <v>2071</v>
      </c>
      <c r="B32" s="825"/>
      <c r="C32" s="825"/>
      <c r="D32" s="825"/>
      <c r="E32" s="825"/>
      <c r="F32" s="825"/>
      <c r="G32" s="826"/>
      <c r="H32" s="207" t="s">
        <v>2159</v>
      </c>
    </row>
    <row r="33" spans="1:9" ht="11.45" customHeight="1">
      <c r="A33" s="827"/>
      <c r="B33" s="828"/>
      <c r="C33" s="828"/>
      <c r="D33" s="828"/>
      <c r="E33" s="828"/>
      <c r="F33" s="828"/>
      <c r="G33" s="829"/>
      <c r="H33" s="207" t="s">
        <v>2191</v>
      </c>
    </row>
    <row r="34" spans="1:9" ht="8.25" customHeight="1">
      <c r="A34" s="668" t="s">
        <v>1349</v>
      </c>
      <c r="B34" s="668"/>
      <c r="C34" s="668"/>
      <c r="D34" s="668"/>
      <c r="E34" s="668"/>
      <c r="F34" s="668"/>
      <c r="G34" s="668"/>
      <c r="H34" s="668"/>
      <c r="I34" s="668"/>
    </row>
    <row r="35" spans="1:9" ht="0.95" customHeight="1"/>
    <row r="36" spans="1:9" ht="30" customHeight="1"/>
  </sheetData>
  <mergeCells count="4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G23"/>
    <mergeCell ref="A24:H24"/>
    <mergeCell ref="A25:B25"/>
    <mergeCell ref="F25:G25"/>
    <mergeCell ref="A30:B30"/>
    <mergeCell ref="A31:B31"/>
    <mergeCell ref="A32:G33"/>
    <mergeCell ref="A34:I34"/>
    <mergeCell ref="A26:B26"/>
    <mergeCell ref="F26:G26"/>
    <mergeCell ref="A27:G27"/>
    <mergeCell ref="A28:H28"/>
    <mergeCell ref="A29:C29"/>
    <mergeCell ref="G29:H29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20.85" customHeight="1">
      <c r="A3" s="231" t="s">
        <v>1308</v>
      </c>
      <c r="B3" s="685" t="s">
        <v>2192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52">
        <v>9.1</v>
      </c>
      <c r="B4" s="685" t="s">
        <v>1311</v>
      </c>
      <c r="C4" s="686"/>
      <c r="D4" s="686"/>
      <c r="E4" s="686"/>
      <c r="F4" s="687"/>
      <c r="G4" s="688" t="s">
        <v>2075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2193</v>
      </c>
      <c r="G7" s="206">
        <v>5.9539999999999997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2194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9" t="s">
        <v>2195</v>
      </c>
      <c r="B11" s="681"/>
      <c r="C11" s="680"/>
      <c r="D11" s="203" t="s">
        <v>2080</v>
      </c>
      <c r="E11" s="208" t="s">
        <v>2196</v>
      </c>
      <c r="F11" s="211">
        <v>1000</v>
      </c>
      <c r="G11" s="202" t="s">
        <v>2196</v>
      </c>
      <c r="H11" s="6"/>
    </row>
    <row r="12" spans="1:8" ht="11.1" customHeight="1">
      <c r="A12" s="391"/>
      <c r="B12" s="392"/>
      <c r="C12" s="393"/>
      <c r="D12" s="6"/>
      <c r="E12" s="6"/>
      <c r="F12" s="6"/>
      <c r="G12" s="6"/>
      <c r="H12" s="6"/>
    </row>
    <row r="13" spans="1:8" ht="11.1" customHeight="1">
      <c r="A13" s="391"/>
      <c r="B13" s="392"/>
      <c r="C13" s="393"/>
      <c r="D13" s="6"/>
      <c r="E13" s="6"/>
      <c r="F13" s="6"/>
      <c r="G13" s="6"/>
      <c r="H13" s="6"/>
    </row>
    <row r="14" spans="1:8" ht="11.1" customHeight="1">
      <c r="A14" s="662" t="s">
        <v>1325</v>
      </c>
      <c r="B14" s="663"/>
      <c r="C14" s="663"/>
      <c r="D14" s="663"/>
      <c r="E14" s="663"/>
      <c r="F14" s="663"/>
      <c r="G14" s="664"/>
      <c r="H14" s="207" t="s">
        <v>2197</v>
      </c>
    </row>
    <row r="15" spans="1:8" ht="24.75" customHeight="1">
      <c r="A15" s="671" t="s">
        <v>1336</v>
      </c>
      <c r="B15" s="672"/>
      <c r="C15" s="672"/>
      <c r="D15" s="672"/>
      <c r="E15" s="672"/>
      <c r="F15" s="672"/>
      <c r="G15" s="672"/>
      <c r="H15" s="673"/>
    </row>
    <row r="16" spans="1:8" ht="11.1" customHeight="1">
      <c r="A16" s="679" t="s">
        <v>1337</v>
      </c>
      <c r="B16" s="680"/>
      <c r="C16" s="208" t="s">
        <v>1328</v>
      </c>
      <c r="D16" s="199" t="s">
        <v>1330</v>
      </c>
      <c r="E16" s="208" t="s">
        <v>1338</v>
      </c>
      <c r="F16" s="679" t="s">
        <v>1339</v>
      </c>
      <c r="G16" s="680"/>
      <c r="H16" s="6"/>
    </row>
    <row r="17" spans="1:9" ht="11.1" customHeight="1">
      <c r="A17" s="830" t="s">
        <v>2066</v>
      </c>
      <c r="B17" s="831"/>
      <c r="C17" s="202" t="s">
        <v>1341</v>
      </c>
      <c r="D17" s="202" t="s">
        <v>1342</v>
      </c>
      <c r="E17" s="212">
        <v>238.17500000000001</v>
      </c>
      <c r="F17" s="669">
        <v>23.818000000000001</v>
      </c>
      <c r="G17" s="670"/>
      <c r="H17" s="6"/>
    </row>
    <row r="18" spans="1:9" ht="11.1" customHeight="1">
      <c r="A18" s="662" t="s">
        <v>1325</v>
      </c>
      <c r="B18" s="663"/>
      <c r="C18" s="663"/>
      <c r="D18" s="663"/>
      <c r="E18" s="663"/>
      <c r="F18" s="663"/>
      <c r="G18" s="664"/>
      <c r="H18" s="207" t="s">
        <v>2198</v>
      </c>
    </row>
    <row r="19" spans="1:9" ht="11.1" customHeight="1">
      <c r="A19" s="832" t="s">
        <v>1344</v>
      </c>
      <c r="B19" s="833"/>
      <c r="C19" s="833"/>
      <c r="D19" s="833"/>
      <c r="E19" s="833"/>
      <c r="F19" s="833"/>
      <c r="G19" s="833"/>
      <c r="H19" s="834"/>
    </row>
    <row r="20" spans="1:9" ht="11.1" customHeight="1">
      <c r="A20" s="674" t="s">
        <v>1314</v>
      </c>
      <c r="B20" s="675"/>
      <c r="C20" s="676"/>
      <c r="D20" s="208" t="s">
        <v>1328</v>
      </c>
      <c r="E20" s="199" t="s">
        <v>1329</v>
      </c>
      <c r="F20" s="201" t="s">
        <v>1330</v>
      </c>
      <c r="G20" s="677" t="s">
        <v>1318</v>
      </c>
      <c r="H20" s="678"/>
    </row>
    <row r="21" spans="1:9" ht="9.75" customHeight="1">
      <c r="A21" s="701" t="s">
        <v>2152</v>
      </c>
      <c r="B21" s="702"/>
      <c r="C21" s="6"/>
      <c r="D21" s="203" t="s">
        <v>1370</v>
      </c>
      <c r="E21" s="199" t="s">
        <v>2153</v>
      </c>
      <c r="F21" s="202" t="s">
        <v>2199</v>
      </c>
      <c r="G21" s="202" t="s">
        <v>2200</v>
      </c>
      <c r="H21" s="6"/>
    </row>
    <row r="22" spans="1:9" ht="11.1" customHeight="1">
      <c r="A22" s="846" t="s">
        <v>2156</v>
      </c>
      <c r="B22" s="847"/>
      <c r="C22" s="6"/>
      <c r="D22" s="203" t="s">
        <v>1370</v>
      </c>
      <c r="E22" s="199" t="s">
        <v>2157</v>
      </c>
      <c r="F22" s="202" t="s">
        <v>2199</v>
      </c>
      <c r="G22" s="202" t="s">
        <v>2201</v>
      </c>
      <c r="H22" s="6"/>
    </row>
    <row r="23" spans="1:9" ht="11.1" customHeight="1">
      <c r="A23" s="824" t="s">
        <v>2071</v>
      </c>
      <c r="B23" s="825"/>
      <c r="C23" s="825"/>
      <c r="D23" s="825"/>
      <c r="E23" s="825"/>
      <c r="F23" s="825"/>
      <c r="G23" s="826"/>
      <c r="H23" s="207" t="s">
        <v>2202</v>
      </c>
    </row>
    <row r="24" spans="1:9" ht="11.45" customHeight="1">
      <c r="A24" s="827"/>
      <c r="B24" s="828"/>
      <c r="C24" s="828"/>
      <c r="D24" s="828"/>
      <c r="E24" s="828"/>
      <c r="F24" s="828"/>
      <c r="G24" s="829"/>
      <c r="H24" s="207" t="s">
        <v>2203</v>
      </c>
    </row>
    <row r="25" spans="1:9" ht="8.25" customHeight="1">
      <c r="A25" s="668" t="s">
        <v>1349</v>
      </c>
      <c r="B25" s="668"/>
      <c r="C25" s="668"/>
      <c r="D25" s="668"/>
      <c r="E25" s="668"/>
      <c r="F25" s="668"/>
      <c r="G25" s="668"/>
      <c r="H25" s="668"/>
      <c r="I25" s="668"/>
    </row>
    <row r="26" spans="1:9" ht="32.1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G14"/>
    <mergeCell ref="A15:H15"/>
    <mergeCell ref="A16:B16"/>
    <mergeCell ref="F16:G16"/>
    <mergeCell ref="A21:B21"/>
    <mergeCell ref="A22:B22"/>
    <mergeCell ref="A23:G24"/>
    <mergeCell ref="A25:I25"/>
    <mergeCell ref="A17:B17"/>
    <mergeCell ref="F17:G17"/>
    <mergeCell ref="A18:G18"/>
    <mergeCell ref="A19:H19"/>
    <mergeCell ref="A20:C20"/>
    <mergeCell ref="G20:H20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2204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52">
        <v>9.11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2205</v>
      </c>
      <c r="G7" s="206">
        <v>59.543999999999997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2206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2207</v>
      </c>
      <c r="B11" s="804"/>
      <c r="C11" s="678"/>
      <c r="D11" s="208" t="s">
        <v>2091</v>
      </c>
      <c r="E11" s="202" t="s">
        <v>2208</v>
      </c>
      <c r="F11" s="211">
        <v>18000</v>
      </c>
      <c r="G11" s="202" t="s">
        <v>2209</v>
      </c>
      <c r="H11" s="6"/>
    </row>
    <row r="12" spans="1:8" ht="11.1" customHeight="1">
      <c r="A12" s="677" t="s">
        <v>2210</v>
      </c>
      <c r="B12" s="804"/>
      <c r="C12" s="678"/>
      <c r="D12" s="208" t="s">
        <v>1328</v>
      </c>
      <c r="E12" s="202" t="s">
        <v>2211</v>
      </c>
      <c r="F12" s="211">
        <v>6000</v>
      </c>
      <c r="G12" s="202" t="s">
        <v>2212</v>
      </c>
      <c r="H12" s="6"/>
    </row>
    <row r="13" spans="1:8" ht="11.1" customHeight="1">
      <c r="A13" s="677" t="s">
        <v>2213</v>
      </c>
      <c r="B13" s="804"/>
      <c r="C13" s="678"/>
      <c r="D13" s="208" t="s">
        <v>1328</v>
      </c>
      <c r="E13" s="202" t="s">
        <v>2108</v>
      </c>
      <c r="F13" s="211">
        <v>4000</v>
      </c>
      <c r="G13" s="202" t="s">
        <v>2214</v>
      </c>
      <c r="H13" s="6"/>
    </row>
    <row r="14" spans="1:8" ht="11.1" customHeight="1">
      <c r="A14" s="662" t="s">
        <v>1325</v>
      </c>
      <c r="B14" s="663"/>
      <c r="C14" s="663"/>
      <c r="D14" s="663"/>
      <c r="E14" s="663"/>
      <c r="F14" s="663"/>
      <c r="G14" s="664"/>
      <c r="H14" s="207" t="s">
        <v>2215</v>
      </c>
    </row>
    <row r="15" spans="1:8" ht="24.75" customHeight="1">
      <c r="A15" s="671" t="s">
        <v>1336</v>
      </c>
      <c r="B15" s="672"/>
      <c r="C15" s="672"/>
      <c r="D15" s="672"/>
      <c r="E15" s="672"/>
      <c r="F15" s="672"/>
      <c r="G15" s="672"/>
      <c r="H15" s="673"/>
    </row>
    <row r="16" spans="1:8" ht="11.1" customHeight="1">
      <c r="A16" s="679" t="s">
        <v>1337</v>
      </c>
      <c r="B16" s="680"/>
      <c r="C16" s="208" t="s">
        <v>1328</v>
      </c>
      <c r="D16" s="199" t="s">
        <v>1330</v>
      </c>
      <c r="E16" s="208" t="s">
        <v>1338</v>
      </c>
      <c r="F16" s="679" t="s">
        <v>1339</v>
      </c>
      <c r="G16" s="680"/>
      <c r="H16" s="6"/>
    </row>
    <row r="17" spans="1:9" ht="11.1" customHeight="1">
      <c r="A17" s="830" t="s">
        <v>2066</v>
      </c>
      <c r="B17" s="831"/>
      <c r="C17" s="202" t="s">
        <v>1341</v>
      </c>
      <c r="D17" s="251">
        <v>1</v>
      </c>
      <c r="E17" s="206">
        <v>238.17500000000001</v>
      </c>
      <c r="F17" s="669">
        <v>238.17500000000001</v>
      </c>
      <c r="G17" s="670"/>
      <c r="H17" s="6"/>
    </row>
    <row r="18" spans="1:9" ht="11.1" customHeight="1">
      <c r="A18" s="662" t="s">
        <v>1325</v>
      </c>
      <c r="B18" s="663"/>
      <c r="C18" s="663"/>
      <c r="D18" s="663"/>
      <c r="E18" s="663"/>
      <c r="F18" s="663"/>
      <c r="G18" s="664"/>
      <c r="H18" s="207" t="s">
        <v>2105</v>
      </c>
    </row>
    <row r="19" spans="1:9" ht="11.1" customHeight="1">
      <c r="A19" s="832" t="s">
        <v>1344</v>
      </c>
      <c r="B19" s="833"/>
      <c r="C19" s="833"/>
      <c r="D19" s="833"/>
      <c r="E19" s="833"/>
      <c r="F19" s="833"/>
      <c r="G19" s="833"/>
      <c r="H19" s="834"/>
    </row>
    <row r="20" spans="1:9" ht="11.1" customHeight="1">
      <c r="A20" s="674" t="s">
        <v>1314</v>
      </c>
      <c r="B20" s="675"/>
      <c r="C20" s="676"/>
      <c r="D20" s="208" t="s">
        <v>1328</v>
      </c>
      <c r="E20" s="199" t="s">
        <v>1329</v>
      </c>
      <c r="F20" s="201" t="s">
        <v>1330</v>
      </c>
      <c r="G20" s="677" t="s">
        <v>1318</v>
      </c>
      <c r="H20" s="678"/>
    </row>
    <row r="21" spans="1:9" ht="11.1" customHeight="1">
      <c r="A21" s="701" t="s">
        <v>2152</v>
      </c>
      <c r="B21" s="702"/>
      <c r="C21" s="6"/>
      <c r="D21" s="203" t="s">
        <v>1370</v>
      </c>
      <c r="E21" s="202" t="s">
        <v>2153</v>
      </c>
      <c r="F21" s="202" t="s">
        <v>2107</v>
      </c>
      <c r="G21" s="202" t="s">
        <v>2216</v>
      </c>
      <c r="H21" s="6"/>
    </row>
    <row r="22" spans="1:9" ht="11.1" customHeight="1">
      <c r="A22" s="846" t="s">
        <v>2156</v>
      </c>
      <c r="B22" s="847"/>
      <c r="C22" s="6"/>
      <c r="D22" s="203" t="s">
        <v>1370</v>
      </c>
      <c r="E22" s="202" t="s">
        <v>2157</v>
      </c>
      <c r="F22" s="202" t="s">
        <v>2107</v>
      </c>
      <c r="G22" s="202" t="s">
        <v>2217</v>
      </c>
      <c r="H22" s="6"/>
    </row>
    <row r="23" spans="1:9" ht="11.1" customHeight="1">
      <c r="A23" s="824" t="s">
        <v>2071</v>
      </c>
      <c r="B23" s="825"/>
      <c r="C23" s="825"/>
      <c r="D23" s="825"/>
      <c r="E23" s="825"/>
      <c r="F23" s="825"/>
      <c r="G23" s="826"/>
      <c r="H23" s="207" t="s">
        <v>2218</v>
      </c>
    </row>
    <row r="24" spans="1:9" ht="11.45" customHeight="1">
      <c r="A24" s="827"/>
      <c r="B24" s="828"/>
      <c r="C24" s="828"/>
      <c r="D24" s="828"/>
      <c r="E24" s="828"/>
      <c r="F24" s="828"/>
      <c r="G24" s="829"/>
      <c r="H24" s="207" t="s">
        <v>2219</v>
      </c>
    </row>
    <row r="25" spans="1:9" ht="8.25" customHeight="1">
      <c r="A25" s="668" t="s">
        <v>1349</v>
      </c>
      <c r="B25" s="668"/>
      <c r="C25" s="668"/>
      <c r="D25" s="668"/>
      <c r="E25" s="668"/>
      <c r="F25" s="668"/>
      <c r="G25" s="668"/>
      <c r="H25" s="668"/>
      <c r="I25" s="668"/>
    </row>
    <row r="26" spans="1:9" ht="0.95" customHeight="1"/>
    <row r="27" spans="1:9" ht="30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G14"/>
    <mergeCell ref="A15:H15"/>
    <mergeCell ref="A16:B16"/>
    <mergeCell ref="F16:G16"/>
    <mergeCell ref="A21:B21"/>
    <mergeCell ref="A22:B22"/>
    <mergeCell ref="A23:G24"/>
    <mergeCell ref="A25:I25"/>
    <mergeCell ref="A17:B17"/>
    <mergeCell ref="F17:G17"/>
    <mergeCell ref="A18:G18"/>
    <mergeCell ref="A19:H19"/>
    <mergeCell ref="A20:C20"/>
    <mergeCell ref="G20:H20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21.2" customHeight="1">
      <c r="A3" s="231" t="s">
        <v>1308</v>
      </c>
      <c r="B3" s="685" t="s">
        <v>2220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52">
        <v>9.1199999999999992</v>
      </c>
      <c r="B4" s="685" t="s">
        <v>1311</v>
      </c>
      <c r="C4" s="686"/>
      <c r="D4" s="686"/>
      <c r="E4" s="686"/>
      <c r="F4" s="687"/>
      <c r="G4" s="688" t="s">
        <v>1387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2205</v>
      </c>
      <c r="G7" s="206">
        <v>59.543999999999997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2206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9" t="s">
        <v>2221</v>
      </c>
      <c r="B11" s="681"/>
      <c r="C11" s="680"/>
      <c r="D11" s="208" t="s">
        <v>1328</v>
      </c>
      <c r="E11" s="202" t="s">
        <v>2222</v>
      </c>
      <c r="F11" s="204">
        <v>1</v>
      </c>
      <c r="G11" s="202" t="s">
        <v>2222</v>
      </c>
      <c r="H11" s="6"/>
    </row>
    <row r="12" spans="1:8" ht="11.1" customHeight="1">
      <c r="A12" s="679" t="s">
        <v>2223</v>
      </c>
      <c r="B12" s="681"/>
      <c r="C12" s="680"/>
      <c r="D12" s="208" t="s">
        <v>1328</v>
      </c>
      <c r="E12" s="202" t="s">
        <v>2224</v>
      </c>
      <c r="F12" s="204">
        <v>2</v>
      </c>
      <c r="G12" s="202" t="s">
        <v>2225</v>
      </c>
      <c r="H12" s="6"/>
    </row>
    <row r="13" spans="1:8" ht="11.1" customHeight="1">
      <c r="A13" s="391"/>
      <c r="B13" s="392"/>
      <c r="C13" s="393"/>
      <c r="D13" s="6"/>
      <c r="E13" s="6"/>
      <c r="F13" s="6"/>
      <c r="G13" s="202" t="s">
        <v>1384</v>
      </c>
      <c r="H13" s="6"/>
    </row>
    <row r="14" spans="1:8" ht="11.1" customHeight="1">
      <c r="A14" s="662" t="s">
        <v>1325</v>
      </c>
      <c r="B14" s="663"/>
      <c r="C14" s="663"/>
      <c r="D14" s="663"/>
      <c r="E14" s="663"/>
      <c r="F14" s="663"/>
      <c r="G14" s="664"/>
      <c r="H14" s="207" t="s">
        <v>2226</v>
      </c>
    </row>
    <row r="15" spans="1:8" ht="24.75" customHeight="1">
      <c r="A15" s="671" t="s">
        <v>1336</v>
      </c>
      <c r="B15" s="672"/>
      <c r="C15" s="672"/>
      <c r="D15" s="672"/>
      <c r="E15" s="672"/>
      <c r="F15" s="672"/>
      <c r="G15" s="672"/>
      <c r="H15" s="673"/>
    </row>
    <row r="16" spans="1:8" ht="11.1" customHeight="1">
      <c r="A16" s="679" t="s">
        <v>1337</v>
      </c>
      <c r="B16" s="680"/>
      <c r="C16" s="208" t="s">
        <v>1328</v>
      </c>
      <c r="D16" s="199" t="s">
        <v>1330</v>
      </c>
      <c r="E16" s="208" t="s">
        <v>1338</v>
      </c>
      <c r="F16" s="679" t="s">
        <v>1339</v>
      </c>
      <c r="G16" s="680"/>
      <c r="H16" s="6"/>
    </row>
    <row r="17" spans="1:9" ht="11.1" customHeight="1">
      <c r="A17" s="830" t="s">
        <v>2066</v>
      </c>
      <c r="B17" s="831"/>
      <c r="C17" s="202" t="s">
        <v>1341</v>
      </c>
      <c r="D17" s="251">
        <v>1</v>
      </c>
      <c r="E17" s="212">
        <v>238.17500000000001</v>
      </c>
      <c r="F17" s="669">
        <v>238.17500000000001</v>
      </c>
      <c r="G17" s="670"/>
      <c r="H17" s="6"/>
    </row>
    <row r="18" spans="1:9" ht="11.1" customHeight="1">
      <c r="A18" s="662" t="s">
        <v>1325</v>
      </c>
      <c r="B18" s="663"/>
      <c r="C18" s="663"/>
      <c r="D18" s="663"/>
      <c r="E18" s="663"/>
      <c r="F18" s="663"/>
      <c r="G18" s="664"/>
      <c r="H18" s="207" t="s">
        <v>2105</v>
      </c>
    </row>
    <row r="19" spans="1:9" ht="11.1" customHeight="1">
      <c r="A19" s="832" t="s">
        <v>1344</v>
      </c>
      <c r="B19" s="833"/>
      <c r="C19" s="833"/>
      <c r="D19" s="833"/>
      <c r="E19" s="833"/>
      <c r="F19" s="833"/>
      <c r="G19" s="833"/>
      <c r="H19" s="834"/>
    </row>
    <row r="20" spans="1:9" ht="11.1" customHeight="1">
      <c r="A20" s="674" t="s">
        <v>1314</v>
      </c>
      <c r="B20" s="675"/>
      <c r="C20" s="676"/>
      <c r="D20" s="208" t="s">
        <v>1328</v>
      </c>
      <c r="E20" s="199" t="s">
        <v>1329</v>
      </c>
      <c r="F20" s="201" t="s">
        <v>1330</v>
      </c>
      <c r="G20" s="677" t="s">
        <v>1318</v>
      </c>
      <c r="H20" s="678"/>
    </row>
    <row r="21" spans="1:9" ht="11.1" customHeight="1">
      <c r="A21" s="701" t="s">
        <v>2152</v>
      </c>
      <c r="B21" s="702"/>
      <c r="C21" s="6"/>
      <c r="D21" s="203" t="s">
        <v>1370</v>
      </c>
      <c r="E21" s="199" t="s">
        <v>2153</v>
      </c>
      <c r="F21" s="202" t="s">
        <v>2227</v>
      </c>
      <c r="G21" s="202" t="s">
        <v>2228</v>
      </c>
      <c r="H21" s="6"/>
    </row>
    <row r="22" spans="1:9" ht="11.1" customHeight="1">
      <c r="A22" s="846" t="s">
        <v>2156</v>
      </c>
      <c r="B22" s="847"/>
      <c r="C22" s="6"/>
      <c r="D22" s="203" t="s">
        <v>1370</v>
      </c>
      <c r="E22" s="199" t="s">
        <v>2157</v>
      </c>
      <c r="F22" s="202" t="s">
        <v>2229</v>
      </c>
      <c r="G22" s="202" t="s">
        <v>2230</v>
      </c>
      <c r="H22" s="6"/>
    </row>
    <row r="23" spans="1:9" ht="11.1" customHeight="1">
      <c r="A23" s="824" t="s">
        <v>2071</v>
      </c>
      <c r="B23" s="825"/>
      <c r="C23" s="825"/>
      <c r="D23" s="825"/>
      <c r="E23" s="825"/>
      <c r="F23" s="825"/>
      <c r="G23" s="826"/>
      <c r="H23" s="207" t="s">
        <v>2231</v>
      </c>
    </row>
    <row r="24" spans="1:9" ht="11.45" customHeight="1">
      <c r="A24" s="827"/>
      <c r="B24" s="828"/>
      <c r="C24" s="828"/>
      <c r="D24" s="828"/>
      <c r="E24" s="828"/>
      <c r="F24" s="828"/>
      <c r="G24" s="829"/>
      <c r="H24" s="207" t="s">
        <v>2232</v>
      </c>
    </row>
    <row r="25" spans="1:9" ht="8.25" customHeight="1">
      <c r="A25" s="668" t="s">
        <v>1349</v>
      </c>
      <c r="B25" s="668"/>
      <c r="C25" s="668"/>
      <c r="D25" s="668"/>
      <c r="E25" s="668"/>
      <c r="F25" s="668"/>
      <c r="G25" s="668"/>
      <c r="H25" s="668"/>
      <c r="I25" s="668"/>
    </row>
    <row r="26" spans="1:9" ht="33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G14"/>
    <mergeCell ref="A15:H15"/>
    <mergeCell ref="A16:B16"/>
    <mergeCell ref="F16:G16"/>
    <mergeCell ref="A21:B21"/>
    <mergeCell ref="A22:B22"/>
    <mergeCell ref="A23:G24"/>
    <mergeCell ref="A25:I25"/>
    <mergeCell ref="A17:B17"/>
    <mergeCell ref="F17:G17"/>
    <mergeCell ref="A18:G18"/>
    <mergeCell ref="A19:H19"/>
    <mergeCell ref="A20:C20"/>
    <mergeCell ref="G20:H20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3.33203125" customWidth="1"/>
    <col min="3" max="3" width="11.1640625" customWidth="1"/>
    <col min="4" max="4" width="10.83203125" customWidth="1"/>
    <col min="5" max="5" width="11.1640625" customWidth="1"/>
    <col min="6" max="6" width="10.33203125" customWidth="1"/>
    <col min="7" max="7" width="9.83203125" customWidth="1"/>
    <col min="8" max="8" width="11.1640625" customWidth="1"/>
    <col min="9" max="9" width="7.33203125" customWidth="1"/>
  </cols>
  <sheetData>
    <row r="1" spans="1:8" ht="54" customHeight="1">
      <c r="A1" s="633" t="s">
        <v>1262</v>
      </c>
      <c r="B1" s="634"/>
      <c r="C1" s="634"/>
      <c r="D1" s="635"/>
      <c r="E1" s="693" t="s">
        <v>1307</v>
      </c>
      <c r="F1" s="694"/>
      <c r="G1" s="694"/>
      <c r="H1" s="695"/>
    </row>
    <row r="2" spans="1:8" ht="10.7" customHeight="1">
      <c r="A2" s="391"/>
      <c r="B2" s="392"/>
      <c r="C2" s="392"/>
      <c r="D2" s="392"/>
      <c r="E2" s="392"/>
      <c r="F2" s="392"/>
      <c r="G2" s="392"/>
      <c r="H2" s="393"/>
    </row>
    <row r="3" spans="1:8" ht="10.7" customHeight="1">
      <c r="A3" s="185" t="s">
        <v>1264</v>
      </c>
      <c r="B3" s="685" t="s">
        <v>2233</v>
      </c>
      <c r="C3" s="686"/>
      <c r="D3" s="686"/>
      <c r="E3" s="686"/>
      <c r="F3" s="687"/>
      <c r="G3" s="701" t="s">
        <v>1310</v>
      </c>
      <c r="H3" s="702"/>
    </row>
    <row r="4" spans="1:8" ht="10.7" customHeight="1">
      <c r="A4" s="227">
        <v>9.1300000000000008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0.7" customHeight="1">
      <c r="A5" s="703" t="s">
        <v>1269</v>
      </c>
      <c r="B5" s="704"/>
      <c r="C5" s="704"/>
      <c r="D5" s="704"/>
      <c r="E5" s="704"/>
      <c r="F5" s="704"/>
      <c r="G5" s="704"/>
      <c r="H5" s="705"/>
    </row>
    <row r="6" spans="1:8" ht="10.7" customHeight="1">
      <c r="A6" s="633" t="s">
        <v>1270</v>
      </c>
      <c r="B6" s="634"/>
      <c r="C6" s="635"/>
      <c r="D6" s="196" t="s">
        <v>1388</v>
      </c>
      <c r="E6" s="188" t="s">
        <v>1272</v>
      </c>
      <c r="F6" s="188" t="s">
        <v>1273</v>
      </c>
      <c r="G6" s="190" t="s">
        <v>1274</v>
      </c>
      <c r="H6" s="6"/>
    </row>
    <row r="7" spans="1:8" ht="10.7" customHeight="1">
      <c r="A7" s="642" t="s">
        <v>1389</v>
      </c>
      <c r="B7" s="644"/>
      <c r="C7" s="643"/>
      <c r="D7" s="188" t="s">
        <v>1390</v>
      </c>
      <c r="E7" s="194">
        <v>59.543999999999997</v>
      </c>
      <c r="F7" s="189" t="s">
        <v>1499</v>
      </c>
      <c r="G7" s="194">
        <v>5.9539999999999997</v>
      </c>
      <c r="H7" s="6"/>
    </row>
    <row r="8" spans="1:8" ht="10.7" customHeight="1">
      <c r="A8" s="619" t="s">
        <v>1281</v>
      </c>
      <c r="B8" s="620"/>
      <c r="C8" s="620"/>
      <c r="D8" s="620"/>
      <c r="E8" s="620"/>
      <c r="F8" s="620"/>
      <c r="G8" s="621"/>
      <c r="H8" s="195" t="s">
        <v>2234</v>
      </c>
    </row>
    <row r="9" spans="1:8" ht="10.7" customHeight="1">
      <c r="A9" s="848" t="s">
        <v>1283</v>
      </c>
      <c r="B9" s="849"/>
      <c r="C9" s="849"/>
      <c r="D9" s="849"/>
      <c r="E9" s="849"/>
      <c r="F9" s="849"/>
      <c r="G9" s="849"/>
      <c r="H9" s="850"/>
    </row>
    <row r="10" spans="1:8" ht="10.7" customHeight="1">
      <c r="A10" s="851" t="s">
        <v>1270</v>
      </c>
      <c r="B10" s="852"/>
      <c r="C10" s="853"/>
      <c r="D10" s="196" t="s">
        <v>1284</v>
      </c>
      <c r="E10" s="190" t="s">
        <v>1285</v>
      </c>
      <c r="F10" s="188" t="s">
        <v>1286</v>
      </c>
      <c r="G10" s="190" t="s">
        <v>1274</v>
      </c>
      <c r="H10" s="6"/>
    </row>
    <row r="11" spans="1:8" ht="10.7" customHeight="1">
      <c r="A11" s="711" t="s">
        <v>2235</v>
      </c>
      <c r="B11" s="712"/>
      <c r="C11" s="713"/>
      <c r="D11" s="189" t="s">
        <v>1675</v>
      </c>
      <c r="E11" s="190" t="s">
        <v>2236</v>
      </c>
      <c r="F11" s="197">
        <v>9000</v>
      </c>
      <c r="G11" s="190" t="s">
        <v>2237</v>
      </c>
      <c r="H11" s="6"/>
    </row>
    <row r="12" spans="1:8" ht="10.7" customHeight="1">
      <c r="A12" s="711" t="s">
        <v>2238</v>
      </c>
      <c r="B12" s="712"/>
      <c r="C12" s="713"/>
      <c r="D12" s="196" t="s">
        <v>1284</v>
      </c>
      <c r="E12" s="190" t="s">
        <v>2239</v>
      </c>
      <c r="F12" s="190" t="s">
        <v>1466</v>
      </c>
      <c r="G12" s="190" t="s">
        <v>2240</v>
      </c>
      <c r="H12" s="6"/>
    </row>
    <row r="13" spans="1:8" ht="10.7" customHeight="1">
      <c r="A13" s="711" t="s">
        <v>2241</v>
      </c>
      <c r="B13" s="712"/>
      <c r="C13" s="713"/>
      <c r="D13" s="196" t="s">
        <v>1284</v>
      </c>
      <c r="E13" s="190" t="s">
        <v>1863</v>
      </c>
      <c r="F13" s="190" t="s">
        <v>2242</v>
      </c>
      <c r="G13" s="190" t="s">
        <v>2243</v>
      </c>
      <c r="H13" s="6"/>
    </row>
    <row r="14" spans="1:8" ht="10.7" customHeight="1">
      <c r="A14" s="711" t="s">
        <v>2244</v>
      </c>
      <c r="B14" s="712"/>
      <c r="C14" s="713"/>
      <c r="D14" s="196" t="s">
        <v>1284</v>
      </c>
      <c r="E14" s="190" t="s">
        <v>2245</v>
      </c>
      <c r="F14" s="190" t="s">
        <v>1466</v>
      </c>
      <c r="G14" s="190" t="s">
        <v>2246</v>
      </c>
      <c r="H14" s="6"/>
    </row>
    <row r="15" spans="1:8" ht="10.7" customHeight="1">
      <c r="A15" s="711" t="s">
        <v>2247</v>
      </c>
      <c r="B15" s="712"/>
      <c r="C15" s="713"/>
      <c r="D15" s="196" t="s">
        <v>2248</v>
      </c>
      <c r="E15" s="190" t="s">
        <v>2249</v>
      </c>
      <c r="F15" s="197">
        <v>3000</v>
      </c>
      <c r="G15" s="190" t="s">
        <v>2250</v>
      </c>
      <c r="H15" s="6"/>
    </row>
    <row r="16" spans="1:8" ht="10.7" customHeight="1">
      <c r="A16" s="711" t="s">
        <v>2251</v>
      </c>
      <c r="B16" s="712"/>
      <c r="C16" s="713"/>
      <c r="D16" s="196" t="s">
        <v>1284</v>
      </c>
      <c r="E16" s="190" t="s">
        <v>1605</v>
      </c>
      <c r="F16" s="197">
        <v>2000</v>
      </c>
      <c r="G16" s="190" t="s">
        <v>2252</v>
      </c>
      <c r="H16" s="6"/>
    </row>
    <row r="17" spans="1:8" ht="10.7" customHeight="1">
      <c r="A17" s="711" t="s">
        <v>2253</v>
      </c>
      <c r="B17" s="712"/>
      <c r="C17" s="713"/>
      <c r="D17" s="196" t="s">
        <v>1284</v>
      </c>
      <c r="E17" s="190" t="s">
        <v>1605</v>
      </c>
      <c r="F17" s="197">
        <v>2000</v>
      </c>
      <c r="G17" s="190" t="s">
        <v>2252</v>
      </c>
      <c r="H17" s="6"/>
    </row>
    <row r="18" spans="1:8" ht="10.7" customHeight="1">
      <c r="A18" s="711" t="s">
        <v>2254</v>
      </c>
      <c r="B18" s="712"/>
      <c r="C18" s="713"/>
      <c r="D18" s="196" t="s">
        <v>1284</v>
      </c>
      <c r="E18" s="190" t="s">
        <v>2255</v>
      </c>
      <c r="F18" s="197">
        <v>1000</v>
      </c>
      <c r="G18" s="190" t="s">
        <v>2255</v>
      </c>
      <c r="H18" s="6"/>
    </row>
    <row r="19" spans="1:8" ht="10.7" customHeight="1">
      <c r="A19" s="711" t="s">
        <v>2256</v>
      </c>
      <c r="B19" s="712"/>
      <c r="C19" s="713"/>
      <c r="D19" s="196" t="s">
        <v>1284</v>
      </c>
      <c r="E19" s="190" t="s">
        <v>1671</v>
      </c>
      <c r="F19" s="197">
        <v>6000</v>
      </c>
      <c r="G19" s="190" t="s">
        <v>2257</v>
      </c>
      <c r="H19" s="6"/>
    </row>
    <row r="20" spans="1:8" ht="10.7" customHeight="1">
      <c r="A20" s="711" t="s">
        <v>2258</v>
      </c>
      <c r="B20" s="712"/>
      <c r="C20" s="713"/>
      <c r="D20" s="196" t="s">
        <v>1284</v>
      </c>
      <c r="E20" s="190" t="s">
        <v>1425</v>
      </c>
      <c r="F20" s="197">
        <v>1000</v>
      </c>
      <c r="G20" s="190" t="s">
        <v>1425</v>
      </c>
      <c r="H20" s="6"/>
    </row>
    <row r="21" spans="1:8" ht="10.7" customHeight="1">
      <c r="A21" s="711" t="s">
        <v>2259</v>
      </c>
      <c r="B21" s="712"/>
      <c r="C21" s="713"/>
      <c r="D21" s="196" t="s">
        <v>1284</v>
      </c>
      <c r="E21" s="190" t="s">
        <v>2260</v>
      </c>
      <c r="F21" s="197">
        <v>1000</v>
      </c>
      <c r="G21" s="190" t="s">
        <v>2260</v>
      </c>
      <c r="H21" s="6"/>
    </row>
    <row r="22" spans="1:8" ht="10.7" customHeight="1">
      <c r="A22" s="620" t="s">
        <v>1281</v>
      </c>
      <c r="B22" s="620"/>
      <c r="C22" s="620"/>
      <c r="D22" s="620"/>
      <c r="E22" s="620"/>
      <c r="F22" s="620"/>
      <c r="G22" s="621"/>
      <c r="H22" s="195" t="s">
        <v>2261</v>
      </c>
    </row>
    <row r="23" spans="1:8" ht="10.7" customHeight="1">
      <c r="A23" s="731" t="s">
        <v>1291</v>
      </c>
      <c r="B23" s="732"/>
      <c r="C23" s="732"/>
      <c r="D23" s="732"/>
      <c r="E23" s="732"/>
      <c r="F23" s="732"/>
      <c r="G23" s="732"/>
      <c r="H23" s="732"/>
    </row>
    <row r="24" spans="1:8" ht="10.7" customHeight="1">
      <c r="A24" s="642" t="s">
        <v>1292</v>
      </c>
      <c r="B24" s="643"/>
      <c r="C24" s="196" t="s">
        <v>1284</v>
      </c>
      <c r="D24" s="185" t="s">
        <v>1286</v>
      </c>
      <c r="E24" s="189" t="s">
        <v>1293</v>
      </c>
      <c r="F24" s="642" t="s">
        <v>1294</v>
      </c>
      <c r="G24" s="643"/>
      <c r="H24" s="6"/>
    </row>
    <row r="25" spans="1:8" ht="9.75" customHeight="1">
      <c r="A25" s="688" t="s">
        <v>2066</v>
      </c>
      <c r="B25" s="689"/>
      <c r="C25" s="190" t="s">
        <v>1296</v>
      </c>
      <c r="D25" s="190" t="s">
        <v>2262</v>
      </c>
      <c r="E25" s="192">
        <v>238.17500000000001</v>
      </c>
      <c r="F25" s="628">
        <v>23.818000000000001</v>
      </c>
      <c r="G25" s="629"/>
      <c r="H25" s="6"/>
    </row>
    <row r="26" spans="1:8" ht="10.7" customHeight="1">
      <c r="A26" s="619" t="s">
        <v>1281</v>
      </c>
      <c r="B26" s="620"/>
      <c r="C26" s="620"/>
      <c r="D26" s="620"/>
      <c r="E26" s="620"/>
      <c r="F26" s="620"/>
      <c r="G26" s="621"/>
      <c r="H26" s="195" t="s">
        <v>2263</v>
      </c>
    </row>
    <row r="27" spans="1:8" ht="33.200000000000003" customHeight="1">
      <c r="A27" s="630" t="s">
        <v>1299</v>
      </c>
      <c r="B27" s="631"/>
      <c r="C27" s="631"/>
      <c r="D27" s="631"/>
      <c r="E27" s="631"/>
      <c r="F27" s="631"/>
      <c r="G27" s="631"/>
      <c r="H27" s="632"/>
    </row>
    <row r="28" spans="1:8" ht="10.7" customHeight="1">
      <c r="A28" s="633" t="s">
        <v>1270</v>
      </c>
      <c r="B28" s="634"/>
      <c r="C28" s="635"/>
      <c r="D28" s="196" t="s">
        <v>1284</v>
      </c>
      <c r="E28" s="189" t="s">
        <v>1285</v>
      </c>
      <c r="F28" s="188" t="s">
        <v>1286</v>
      </c>
      <c r="G28" s="190" t="s">
        <v>1274</v>
      </c>
      <c r="H28" s="6"/>
    </row>
    <row r="29" spans="1:8" ht="10.7" customHeight="1">
      <c r="A29" s="688" t="s">
        <v>2152</v>
      </c>
      <c r="B29" s="689"/>
      <c r="C29" s="6"/>
      <c r="D29" s="189" t="s">
        <v>1422</v>
      </c>
      <c r="E29" s="189" t="s">
        <v>1423</v>
      </c>
      <c r="F29" s="190" t="s">
        <v>2264</v>
      </c>
      <c r="G29" s="190" t="s">
        <v>2265</v>
      </c>
      <c r="H29" s="6"/>
    </row>
    <row r="30" spans="1:8" ht="10.7" customHeight="1">
      <c r="A30" s="688" t="s">
        <v>2156</v>
      </c>
      <c r="B30" s="689"/>
      <c r="C30" s="6"/>
      <c r="D30" s="189" t="s">
        <v>1422</v>
      </c>
      <c r="E30" s="189" t="s">
        <v>2266</v>
      </c>
      <c r="F30" s="190" t="s">
        <v>2264</v>
      </c>
      <c r="G30" s="190" t="s">
        <v>2239</v>
      </c>
      <c r="H30" s="6"/>
    </row>
    <row r="31" spans="1:8" ht="10.7" customHeight="1">
      <c r="A31" s="824" t="s">
        <v>1968</v>
      </c>
      <c r="B31" s="825"/>
      <c r="C31" s="825"/>
      <c r="D31" s="825"/>
      <c r="E31" s="825"/>
      <c r="F31" s="825"/>
      <c r="G31" s="826"/>
      <c r="H31" s="195" t="s">
        <v>2267</v>
      </c>
    </row>
    <row r="32" spans="1:8" ht="11.25" customHeight="1">
      <c r="A32" s="827"/>
      <c r="B32" s="828"/>
      <c r="C32" s="828"/>
      <c r="D32" s="828"/>
      <c r="E32" s="828"/>
      <c r="F32" s="828"/>
      <c r="G32" s="829"/>
      <c r="H32" s="195" t="s">
        <v>2268</v>
      </c>
    </row>
    <row r="33" spans="1:9" ht="8.25" customHeight="1">
      <c r="A33" s="625" t="s">
        <v>1305</v>
      </c>
      <c r="B33" s="625"/>
      <c r="C33" s="625"/>
      <c r="D33" s="625"/>
      <c r="E33" s="625"/>
      <c r="F33" s="625"/>
      <c r="G33" s="625"/>
      <c r="H33" s="625"/>
      <c r="I33" s="625"/>
    </row>
    <row r="34" spans="1:9" ht="32.1" customHeight="1"/>
  </sheetData>
  <mergeCells count="37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G22"/>
    <mergeCell ref="A23:H23"/>
    <mergeCell ref="A24:B24"/>
    <mergeCell ref="F24:G24"/>
    <mergeCell ref="A25:B25"/>
    <mergeCell ref="F25:G25"/>
    <mergeCell ref="A31:G32"/>
    <mergeCell ref="A33:I33"/>
    <mergeCell ref="A26:G26"/>
    <mergeCell ref="A27:H27"/>
    <mergeCell ref="A28:C28"/>
    <mergeCell ref="A29:B29"/>
    <mergeCell ref="A30:B30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22.6640625" customWidth="1"/>
    <col min="3" max="6" width="11.33203125" customWidth="1"/>
    <col min="7" max="7" width="10.83203125" customWidth="1"/>
    <col min="8" max="8" width="10" customWidth="1"/>
    <col min="9" max="9" width="12" customWidth="1"/>
    <col min="10" max="10" width="3.6640625" customWidth="1"/>
  </cols>
  <sheetData>
    <row r="1" spans="1:9" ht="55.35" customHeight="1">
      <c r="A1" s="859" t="s">
        <v>2269</v>
      </c>
      <c r="B1" s="860"/>
      <c r="C1" s="860"/>
      <c r="D1" s="860"/>
      <c r="E1" s="861"/>
      <c r="F1" s="693" t="s">
        <v>1307</v>
      </c>
      <c r="G1" s="694"/>
      <c r="H1" s="694"/>
      <c r="I1" s="695"/>
    </row>
    <row r="2" spans="1:9" ht="11.1" customHeight="1">
      <c r="A2" s="391"/>
      <c r="B2" s="392"/>
      <c r="C2" s="392"/>
      <c r="D2" s="392"/>
      <c r="E2" s="392"/>
      <c r="F2" s="392"/>
      <c r="G2" s="392"/>
      <c r="H2" s="392"/>
      <c r="I2" s="393"/>
    </row>
    <row r="3" spans="1:9" ht="11.1" customHeight="1">
      <c r="A3" s="199" t="s">
        <v>1308</v>
      </c>
      <c r="B3" s="685" t="s">
        <v>2270</v>
      </c>
      <c r="C3" s="686"/>
      <c r="D3" s="686"/>
      <c r="E3" s="686"/>
      <c r="F3" s="686"/>
      <c r="G3" s="687"/>
      <c r="H3" s="688" t="s">
        <v>1310</v>
      </c>
      <c r="I3" s="689"/>
    </row>
    <row r="4" spans="1:9" ht="11.1" customHeight="1">
      <c r="A4" s="252">
        <v>9.14</v>
      </c>
      <c r="B4" s="685" t="s">
        <v>2271</v>
      </c>
      <c r="C4" s="686"/>
      <c r="D4" s="686"/>
      <c r="E4" s="686"/>
      <c r="F4" s="686"/>
      <c r="G4" s="687"/>
      <c r="H4" s="688" t="s">
        <v>1748</v>
      </c>
      <c r="I4" s="689"/>
    </row>
    <row r="5" spans="1:9" ht="11.1" customHeight="1">
      <c r="A5" s="690" t="s">
        <v>1313</v>
      </c>
      <c r="B5" s="691"/>
      <c r="C5" s="691"/>
      <c r="D5" s="691"/>
      <c r="E5" s="691"/>
      <c r="F5" s="691"/>
      <c r="G5" s="691"/>
      <c r="H5" s="691"/>
      <c r="I5" s="692"/>
    </row>
    <row r="6" spans="1:9" ht="11.1" customHeight="1">
      <c r="A6" s="674" t="s">
        <v>1314</v>
      </c>
      <c r="B6" s="675"/>
      <c r="C6" s="675"/>
      <c r="D6" s="676"/>
      <c r="E6" s="203" t="s">
        <v>1352</v>
      </c>
      <c r="F6" s="201" t="s">
        <v>1316</v>
      </c>
      <c r="G6" s="201" t="s">
        <v>1317</v>
      </c>
      <c r="H6" s="202" t="s">
        <v>1318</v>
      </c>
      <c r="I6" s="6"/>
    </row>
    <row r="7" spans="1:9" ht="11.1" customHeight="1">
      <c r="A7" s="679" t="s">
        <v>2037</v>
      </c>
      <c r="B7" s="681"/>
      <c r="C7" s="681"/>
      <c r="D7" s="680"/>
      <c r="E7" s="203" t="s">
        <v>2076</v>
      </c>
      <c r="F7" s="206">
        <v>59.543999999999997</v>
      </c>
      <c r="G7" s="203" t="s">
        <v>2193</v>
      </c>
      <c r="H7" s="206">
        <v>5.9539999999999997</v>
      </c>
      <c r="I7" s="6"/>
    </row>
    <row r="8" spans="1:9" ht="11.1" customHeight="1">
      <c r="A8" s="662" t="s">
        <v>1325</v>
      </c>
      <c r="B8" s="663"/>
      <c r="C8" s="663"/>
      <c r="D8" s="663"/>
      <c r="E8" s="663"/>
      <c r="F8" s="663"/>
      <c r="G8" s="663"/>
      <c r="H8" s="664"/>
      <c r="I8" s="207" t="s">
        <v>2194</v>
      </c>
    </row>
    <row r="9" spans="1:9" ht="11.1" customHeight="1">
      <c r="A9" s="835" t="s">
        <v>1327</v>
      </c>
      <c r="B9" s="836"/>
      <c r="C9" s="836"/>
      <c r="D9" s="836"/>
      <c r="E9" s="836"/>
      <c r="F9" s="836"/>
      <c r="G9" s="836"/>
      <c r="H9" s="836"/>
      <c r="I9" s="837"/>
    </row>
    <row r="10" spans="1:9" ht="11.1" customHeight="1">
      <c r="A10" s="838" t="s">
        <v>1314</v>
      </c>
      <c r="B10" s="839"/>
      <c r="C10" s="839"/>
      <c r="D10" s="840"/>
      <c r="E10" s="203" t="s">
        <v>1328</v>
      </c>
      <c r="F10" s="199" t="s">
        <v>1329</v>
      </c>
      <c r="G10" s="201" t="s">
        <v>1330</v>
      </c>
      <c r="H10" s="202" t="s">
        <v>1318</v>
      </c>
      <c r="I10" s="6"/>
    </row>
    <row r="11" spans="1:9" ht="11.1" customHeight="1">
      <c r="A11" s="677" t="s">
        <v>2272</v>
      </c>
      <c r="B11" s="804"/>
      <c r="C11" s="804"/>
      <c r="D11" s="678"/>
      <c r="E11" s="203" t="s">
        <v>2080</v>
      </c>
      <c r="F11" s="202" t="s">
        <v>2273</v>
      </c>
      <c r="G11" s="211">
        <v>30000</v>
      </c>
      <c r="H11" s="202" t="s">
        <v>2274</v>
      </c>
      <c r="I11" s="6"/>
    </row>
    <row r="12" spans="1:9" ht="11.1" customHeight="1">
      <c r="A12" s="677" t="s">
        <v>2052</v>
      </c>
      <c r="B12" s="804"/>
      <c r="C12" s="804"/>
      <c r="D12" s="678"/>
      <c r="E12" s="203" t="s">
        <v>1328</v>
      </c>
      <c r="F12" s="202" t="s">
        <v>2060</v>
      </c>
      <c r="G12" s="202" t="s">
        <v>2050</v>
      </c>
      <c r="H12" s="202" t="s">
        <v>2275</v>
      </c>
      <c r="I12" s="6"/>
    </row>
    <row r="13" spans="1:9" ht="11.1" customHeight="1">
      <c r="A13" s="677" t="s">
        <v>2055</v>
      </c>
      <c r="B13" s="804"/>
      <c r="C13" s="804"/>
      <c r="D13" s="678"/>
      <c r="E13" s="203" t="s">
        <v>1328</v>
      </c>
      <c r="F13" s="202" t="s">
        <v>2276</v>
      </c>
      <c r="G13" s="202" t="s">
        <v>2118</v>
      </c>
      <c r="H13" s="202" t="s">
        <v>2277</v>
      </c>
      <c r="I13" s="6"/>
    </row>
    <row r="14" spans="1:9" ht="11.1" customHeight="1">
      <c r="A14" s="677" t="s">
        <v>2062</v>
      </c>
      <c r="B14" s="804"/>
      <c r="C14" s="804"/>
      <c r="D14" s="678"/>
      <c r="E14" s="203" t="s">
        <v>1328</v>
      </c>
      <c r="F14" s="202" t="s">
        <v>2278</v>
      </c>
      <c r="G14" s="202" t="s">
        <v>2050</v>
      </c>
      <c r="H14" s="202" t="s">
        <v>2279</v>
      </c>
      <c r="I14" s="6"/>
    </row>
    <row r="15" spans="1:9" ht="11.1" customHeight="1">
      <c r="A15" s="677" t="s">
        <v>2180</v>
      </c>
      <c r="B15" s="804"/>
      <c r="C15" s="804"/>
      <c r="D15" s="678"/>
      <c r="E15" s="203" t="s">
        <v>2091</v>
      </c>
      <c r="F15" s="202" t="s">
        <v>2280</v>
      </c>
      <c r="G15" s="211">
        <v>10000</v>
      </c>
      <c r="H15" s="202" t="s">
        <v>2122</v>
      </c>
      <c r="I15" s="6"/>
    </row>
    <row r="16" spans="1:9" ht="11.1" customHeight="1">
      <c r="A16" s="677" t="s">
        <v>2182</v>
      </c>
      <c r="B16" s="804"/>
      <c r="C16" s="804"/>
      <c r="D16" s="678"/>
      <c r="E16" s="203" t="s">
        <v>1328</v>
      </c>
      <c r="F16" s="202" t="s">
        <v>2281</v>
      </c>
      <c r="G16" s="211">
        <v>7000</v>
      </c>
      <c r="H16" s="202" t="s">
        <v>2282</v>
      </c>
      <c r="I16" s="6"/>
    </row>
    <row r="17" spans="1:10" ht="11.1" customHeight="1">
      <c r="A17" s="677" t="s">
        <v>2184</v>
      </c>
      <c r="B17" s="804"/>
      <c r="C17" s="804"/>
      <c r="D17" s="678"/>
      <c r="E17" s="203" t="s">
        <v>1328</v>
      </c>
      <c r="F17" s="202" t="s">
        <v>2281</v>
      </c>
      <c r="G17" s="211">
        <v>2000</v>
      </c>
      <c r="H17" s="202" t="s">
        <v>2283</v>
      </c>
      <c r="I17" s="6"/>
    </row>
    <row r="18" spans="1:10" ht="11.1" customHeight="1">
      <c r="A18" s="677" t="s">
        <v>2185</v>
      </c>
      <c r="B18" s="804"/>
      <c r="C18" s="804"/>
      <c r="D18" s="678"/>
      <c r="E18" s="203" t="s">
        <v>1328</v>
      </c>
      <c r="F18" s="202" t="s">
        <v>2128</v>
      </c>
      <c r="G18" s="211">
        <v>1000</v>
      </c>
      <c r="H18" s="202" t="s">
        <v>2128</v>
      </c>
      <c r="I18" s="6"/>
    </row>
    <row r="19" spans="1:10" ht="11.1" customHeight="1">
      <c r="A19" s="677" t="s">
        <v>2188</v>
      </c>
      <c r="B19" s="804"/>
      <c r="C19" s="804"/>
      <c r="D19" s="678"/>
      <c r="E19" s="203" t="s">
        <v>1328</v>
      </c>
      <c r="F19" s="202" t="s">
        <v>2284</v>
      </c>
      <c r="G19" s="211">
        <v>10000</v>
      </c>
      <c r="H19" s="202" t="s">
        <v>2285</v>
      </c>
      <c r="I19" s="6"/>
    </row>
    <row r="20" spans="1:10" ht="11.1" customHeight="1">
      <c r="A20" s="677" t="s">
        <v>2286</v>
      </c>
      <c r="B20" s="804"/>
      <c r="C20" s="804"/>
      <c r="D20" s="678"/>
      <c r="E20" s="203" t="s">
        <v>1328</v>
      </c>
      <c r="F20" s="202" t="s">
        <v>2287</v>
      </c>
      <c r="G20" s="211">
        <v>1000</v>
      </c>
      <c r="H20" s="202" t="s">
        <v>2287</v>
      </c>
      <c r="I20" s="6"/>
    </row>
    <row r="21" spans="1:10" ht="11.1" customHeight="1">
      <c r="A21" s="663" t="s">
        <v>1325</v>
      </c>
      <c r="B21" s="663"/>
      <c r="C21" s="663"/>
      <c r="D21" s="663"/>
      <c r="E21" s="663"/>
      <c r="F21" s="663"/>
      <c r="G21" s="663"/>
      <c r="H21" s="664"/>
      <c r="I21" s="207" t="s">
        <v>2288</v>
      </c>
    </row>
    <row r="22" spans="1:10" ht="11.1" customHeight="1">
      <c r="A22" s="835" t="s">
        <v>2103</v>
      </c>
      <c r="B22" s="836"/>
      <c r="C22" s="836"/>
      <c r="D22" s="836"/>
      <c r="E22" s="836"/>
      <c r="F22" s="836"/>
      <c r="G22" s="836"/>
      <c r="H22" s="836"/>
      <c r="I22" s="837"/>
    </row>
    <row r="23" spans="1:10" ht="11.1" customHeight="1">
      <c r="A23" s="844" t="s">
        <v>1337</v>
      </c>
      <c r="B23" s="858"/>
      <c r="C23" s="845"/>
      <c r="D23" s="208" t="s">
        <v>1328</v>
      </c>
      <c r="E23" s="199" t="s">
        <v>1330</v>
      </c>
      <c r="F23" s="203" t="s">
        <v>1338</v>
      </c>
      <c r="G23" s="794" t="s">
        <v>1339</v>
      </c>
      <c r="H23" s="795"/>
      <c r="I23" s="6"/>
    </row>
    <row r="24" spans="1:10" ht="11.1" customHeight="1">
      <c r="A24" s="685" t="s">
        <v>2289</v>
      </c>
      <c r="B24" s="687"/>
      <c r="C24" s="6"/>
      <c r="D24" s="202" t="s">
        <v>1341</v>
      </c>
      <c r="E24" s="202" t="s">
        <v>2290</v>
      </c>
      <c r="F24" s="213">
        <v>238.17500000000001</v>
      </c>
      <c r="G24" s="669">
        <v>47.634999999999998</v>
      </c>
      <c r="H24" s="670"/>
      <c r="I24" s="6"/>
    </row>
    <row r="25" spans="1:10" ht="11.1" customHeight="1">
      <c r="A25" s="662" t="s">
        <v>1325</v>
      </c>
      <c r="B25" s="663"/>
      <c r="C25" s="663"/>
      <c r="D25" s="663"/>
      <c r="E25" s="663"/>
      <c r="F25" s="663"/>
      <c r="G25" s="663"/>
      <c r="H25" s="664"/>
      <c r="I25" s="207" t="s">
        <v>2078</v>
      </c>
    </row>
    <row r="26" spans="1:10" ht="11.1" customHeight="1">
      <c r="A26" s="835" t="s">
        <v>2106</v>
      </c>
      <c r="B26" s="836"/>
      <c r="C26" s="836"/>
      <c r="D26" s="836"/>
      <c r="E26" s="836"/>
      <c r="F26" s="836"/>
      <c r="G26" s="836"/>
      <c r="H26" s="836"/>
      <c r="I26" s="837"/>
    </row>
    <row r="27" spans="1:10" ht="9.9499999999999993" customHeight="1">
      <c r="A27" s="838" t="s">
        <v>1314</v>
      </c>
      <c r="B27" s="839"/>
      <c r="C27" s="839"/>
      <c r="D27" s="840"/>
      <c r="E27" s="208" t="s">
        <v>1328</v>
      </c>
      <c r="F27" s="203" t="s">
        <v>1329</v>
      </c>
      <c r="G27" s="201" t="s">
        <v>1330</v>
      </c>
      <c r="H27" s="202" t="s">
        <v>1318</v>
      </c>
      <c r="I27" s="6"/>
    </row>
    <row r="28" spans="1:10" ht="11.1" customHeight="1">
      <c r="A28" s="701" t="s">
        <v>2152</v>
      </c>
      <c r="B28" s="854"/>
      <c r="C28" s="702"/>
      <c r="D28" s="6"/>
      <c r="E28" s="203" t="s">
        <v>1370</v>
      </c>
      <c r="F28" s="203" t="s">
        <v>2291</v>
      </c>
      <c r="G28" s="202" t="s">
        <v>2227</v>
      </c>
      <c r="H28" s="202" t="s">
        <v>2228</v>
      </c>
      <c r="I28" s="6"/>
    </row>
    <row r="29" spans="1:10" ht="18.75" customHeight="1">
      <c r="A29" s="855" t="s">
        <v>2156</v>
      </c>
      <c r="B29" s="856"/>
      <c r="C29" s="857"/>
      <c r="D29" s="28"/>
      <c r="E29" s="232" t="s">
        <v>1370</v>
      </c>
      <c r="F29" s="232" t="s">
        <v>2292</v>
      </c>
      <c r="G29" s="253" t="s">
        <v>2227</v>
      </c>
      <c r="H29" s="253" t="s">
        <v>2060</v>
      </c>
      <c r="I29" s="28"/>
    </row>
    <row r="30" spans="1:10" ht="11.1" customHeight="1">
      <c r="A30" s="824" t="s">
        <v>2071</v>
      </c>
      <c r="B30" s="825"/>
      <c r="C30" s="825"/>
      <c r="D30" s="825"/>
      <c r="E30" s="825"/>
      <c r="F30" s="825"/>
      <c r="G30" s="825"/>
      <c r="H30" s="826"/>
      <c r="I30" s="207" t="s">
        <v>2293</v>
      </c>
    </row>
    <row r="31" spans="1:10" ht="11.85" customHeight="1">
      <c r="A31" s="827"/>
      <c r="B31" s="828"/>
      <c r="C31" s="828"/>
      <c r="D31" s="828"/>
      <c r="E31" s="828"/>
      <c r="F31" s="828"/>
      <c r="G31" s="828"/>
      <c r="H31" s="829"/>
      <c r="I31" s="207" t="s">
        <v>2294</v>
      </c>
    </row>
    <row r="32" spans="1:10" ht="8.25" customHeight="1">
      <c r="A32" s="668" t="s">
        <v>1349</v>
      </c>
      <c r="B32" s="668"/>
      <c r="C32" s="668"/>
      <c r="D32" s="668"/>
      <c r="E32" s="668"/>
      <c r="F32" s="668"/>
      <c r="G32" s="668"/>
      <c r="H32" s="668"/>
      <c r="I32" s="668"/>
      <c r="J32" s="668"/>
    </row>
    <row r="33" ht="38.1" customHeight="1"/>
  </sheetData>
  <mergeCells count="36">
    <mergeCell ref="A1:E1"/>
    <mergeCell ref="F1:I1"/>
    <mergeCell ref="A2:I2"/>
    <mergeCell ref="B3:G3"/>
    <mergeCell ref="H3:I3"/>
    <mergeCell ref="B4:G4"/>
    <mergeCell ref="H4:I4"/>
    <mergeCell ref="A5:I5"/>
    <mergeCell ref="A6:D6"/>
    <mergeCell ref="A7:D7"/>
    <mergeCell ref="A8:H8"/>
    <mergeCell ref="A9:I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H21"/>
    <mergeCell ref="A22:I22"/>
    <mergeCell ref="A23:C23"/>
    <mergeCell ref="G23:H23"/>
    <mergeCell ref="A24:B24"/>
    <mergeCell ref="G24:H24"/>
    <mergeCell ref="A25:H25"/>
    <mergeCell ref="A32:J32"/>
    <mergeCell ref="A26:I26"/>
    <mergeCell ref="A27:D27"/>
    <mergeCell ref="A28:C28"/>
    <mergeCell ref="A29:C29"/>
    <mergeCell ref="A30:H3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sqref="A1:G1"/>
    </sheetView>
  </sheetViews>
  <sheetFormatPr baseColWidth="10" defaultColWidth="8.83203125" defaultRowHeight="12.75"/>
  <cols>
    <col min="1" max="1" width="24" customWidth="1"/>
    <col min="2" max="2" width="9.6640625" customWidth="1"/>
    <col min="3" max="3" width="14.1640625" customWidth="1"/>
    <col min="4" max="4" width="12.6640625" customWidth="1"/>
    <col min="5" max="5" width="11.83203125" customWidth="1"/>
    <col min="6" max="6" width="15.33203125" customWidth="1"/>
    <col min="7" max="7" width="29.1640625" customWidth="1"/>
  </cols>
  <sheetData>
    <row r="1" spans="1:7" ht="13.5" customHeight="1">
      <c r="A1" s="420" t="s">
        <v>578</v>
      </c>
      <c r="B1" s="420"/>
      <c r="C1" s="420"/>
      <c r="D1" s="420"/>
      <c r="E1" s="420"/>
      <c r="F1" s="420"/>
      <c r="G1" s="420"/>
    </row>
    <row r="2" spans="1:7" ht="12.75" customHeight="1">
      <c r="A2" s="421" t="s">
        <v>579</v>
      </c>
      <c r="B2" s="422"/>
      <c r="C2" s="422"/>
      <c r="D2" s="422"/>
      <c r="E2" s="422"/>
      <c r="F2" s="423"/>
    </row>
    <row r="3" spans="1:7" ht="10.35" customHeight="1">
      <c r="A3" s="424"/>
      <c r="B3" s="425"/>
      <c r="C3" s="425"/>
      <c r="D3" s="425"/>
      <c r="E3" s="425"/>
      <c r="F3" s="425"/>
    </row>
    <row r="4" spans="1:7" ht="12.75" customHeight="1">
      <c r="A4" s="32" t="s">
        <v>580</v>
      </c>
      <c r="B4" s="33" t="s">
        <v>581</v>
      </c>
      <c r="C4" s="34" t="s">
        <v>582</v>
      </c>
      <c r="D4" s="35">
        <v>76.433999999999997</v>
      </c>
      <c r="E4" s="406">
        <v>76.433999999999997</v>
      </c>
      <c r="F4" s="426"/>
    </row>
    <row r="5" spans="1:7" ht="12.75" customHeight="1">
      <c r="A5" s="36" t="s">
        <v>583</v>
      </c>
      <c r="B5" s="37" t="s">
        <v>581</v>
      </c>
      <c r="C5" s="38" t="s">
        <v>582</v>
      </c>
      <c r="D5" s="39">
        <v>54.595999999999997</v>
      </c>
      <c r="E5" s="394">
        <v>54.595999999999997</v>
      </c>
      <c r="F5" s="416"/>
    </row>
    <row r="6" spans="1:7" ht="12.75" customHeight="1">
      <c r="A6" s="36" t="s">
        <v>584</v>
      </c>
      <c r="B6" s="37" t="s">
        <v>581</v>
      </c>
      <c r="C6" s="38" t="s">
        <v>585</v>
      </c>
      <c r="D6" s="39">
        <v>98.272999999999996</v>
      </c>
      <c r="E6" s="394">
        <v>9.827</v>
      </c>
      <c r="F6" s="416"/>
    </row>
    <row r="7" spans="1:7" ht="12.75" customHeight="1">
      <c r="A7" s="41"/>
      <c r="B7" s="41"/>
      <c r="C7" s="41"/>
      <c r="D7" s="41"/>
      <c r="E7" s="396" t="s">
        <v>586</v>
      </c>
      <c r="F7" s="419"/>
    </row>
    <row r="8" spans="1:7" ht="12.75" customHeight="1">
      <c r="A8" s="42" t="s">
        <v>587</v>
      </c>
      <c r="B8" s="398"/>
      <c r="C8" s="399"/>
      <c r="D8" s="400"/>
      <c r="E8" s="401">
        <v>140.857</v>
      </c>
      <c r="F8" s="418"/>
    </row>
    <row r="9" spans="1:7" ht="21.2" customHeight="1">
      <c r="A9" s="403" t="s">
        <v>588</v>
      </c>
      <c r="B9" s="404"/>
      <c r="C9" s="404"/>
      <c r="D9" s="404"/>
      <c r="E9" s="404"/>
      <c r="F9" s="404"/>
    </row>
    <row r="10" spans="1:7" ht="12.75" customHeight="1">
      <c r="A10" s="32" t="s">
        <v>580</v>
      </c>
      <c r="B10" s="33" t="s">
        <v>581</v>
      </c>
      <c r="C10" s="34" t="s">
        <v>582</v>
      </c>
      <c r="D10" s="35">
        <v>76.433999999999997</v>
      </c>
      <c r="E10" s="406">
        <v>76.433999999999997</v>
      </c>
      <c r="F10" s="407"/>
    </row>
    <row r="11" spans="1:7" ht="12.75" customHeight="1">
      <c r="A11" s="36" t="s">
        <v>583</v>
      </c>
      <c r="B11" s="37" t="s">
        <v>581</v>
      </c>
      <c r="C11" s="38" t="s">
        <v>589</v>
      </c>
      <c r="D11" s="39">
        <v>54.595999999999997</v>
      </c>
      <c r="E11" s="394">
        <v>109.19199999999999</v>
      </c>
      <c r="F11" s="395"/>
    </row>
    <row r="12" spans="1:7" ht="21.2" customHeight="1">
      <c r="A12" s="45" t="s">
        <v>584</v>
      </c>
      <c r="B12" s="46" t="s">
        <v>581</v>
      </c>
      <c r="C12" s="47" t="s">
        <v>585</v>
      </c>
      <c r="D12" s="48">
        <v>98.272999999999996</v>
      </c>
      <c r="E12" s="411">
        <v>9.827</v>
      </c>
      <c r="F12" s="412"/>
    </row>
    <row r="13" spans="1:7" ht="12.75" customHeight="1">
      <c r="A13" s="42" t="s">
        <v>587</v>
      </c>
      <c r="B13" s="398"/>
      <c r="C13" s="399"/>
      <c r="D13" s="400"/>
      <c r="E13" s="401">
        <v>195.453</v>
      </c>
      <c r="F13" s="402"/>
    </row>
    <row r="14" spans="1:7" ht="12.75" customHeight="1">
      <c r="A14" s="49" t="s">
        <v>580</v>
      </c>
      <c r="B14" s="50" t="s">
        <v>581</v>
      </c>
      <c r="C14" s="51" t="s">
        <v>589</v>
      </c>
      <c r="D14" s="40">
        <v>76.433999999999997</v>
      </c>
      <c r="E14" s="49" t="s">
        <v>590</v>
      </c>
      <c r="F14" s="52">
        <v>152.869</v>
      </c>
    </row>
    <row r="15" spans="1:7" ht="12.75" customHeight="1">
      <c r="A15" s="49" t="s">
        <v>583</v>
      </c>
      <c r="B15" s="50" t="s">
        <v>581</v>
      </c>
      <c r="C15" s="51" t="s">
        <v>591</v>
      </c>
      <c r="D15" s="40">
        <v>54.595999999999997</v>
      </c>
      <c r="E15" s="49" t="s">
        <v>590</v>
      </c>
      <c r="F15" s="52">
        <v>163.78800000000001</v>
      </c>
    </row>
    <row r="16" spans="1:7" ht="25.5" customHeight="1">
      <c r="A16" s="53" t="s">
        <v>584</v>
      </c>
      <c r="B16" s="54" t="s">
        <v>581</v>
      </c>
      <c r="C16" s="55" t="s">
        <v>585</v>
      </c>
      <c r="D16" s="56">
        <v>98.272999999999996</v>
      </c>
      <c r="E16" s="57" t="s">
        <v>592</v>
      </c>
      <c r="F16" s="58" t="s">
        <v>593</v>
      </c>
    </row>
    <row r="17" spans="1:6" ht="12.75" customHeight="1">
      <c r="A17" s="59" t="s">
        <v>587</v>
      </c>
      <c r="B17" s="43"/>
      <c r="C17" s="43"/>
      <c r="D17" s="43"/>
      <c r="E17" s="59" t="s">
        <v>594</v>
      </c>
      <c r="F17" s="60">
        <v>326.48399999999998</v>
      </c>
    </row>
    <row r="18" spans="1:6" ht="21.95" customHeight="1">
      <c r="A18" s="403" t="s">
        <v>595</v>
      </c>
      <c r="B18" s="404"/>
      <c r="C18" s="404"/>
      <c r="D18" s="404"/>
      <c r="E18" s="404"/>
      <c r="F18" s="404"/>
    </row>
    <row r="19" spans="1:6" ht="12.75" customHeight="1">
      <c r="A19" s="32" t="s">
        <v>580</v>
      </c>
      <c r="B19" s="33" t="s">
        <v>581</v>
      </c>
      <c r="C19" s="34" t="s">
        <v>596</v>
      </c>
      <c r="D19" s="35">
        <v>76.433999999999997</v>
      </c>
      <c r="E19" s="413" t="s">
        <v>586</v>
      </c>
      <c r="F19" s="415"/>
    </row>
    <row r="20" spans="1:6" ht="12.75" customHeight="1">
      <c r="A20" s="36" t="s">
        <v>583</v>
      </c>
      <c r="B20" s="37" t="s">
        <v>581</v>
      </c>
      <c r="C20" s="38" t="s">
        <v>597</v>
      </c>
      <c r="D20" s="39">
        <v>54.595999999999997</v>
      </c>
      <c r="E20" s="394">
        <v>218.38399999999999</v>
      </c>
      <c r="F20" s="416"/>
    </row>
    <row r="21" spans="1:6" ht="21.75" customHeight="1">
      <c r="A21" s="45" t="s">
        <v>584</v>
      </c>
      <c r="B21" s="46" t="s">
        <v>581</v>
      </c>
      <c r="C21" s="47" t="s">
        <v>585</v>
      </c>
      <c r="D21" s="48">
        <v>98.272999999999996</v>
      </c>
      <c r="E21" s="411">
        <v>9.827</v>
      </c>
      <c r="F21" s="417"/>
    </row>
    <row r="22" spans="1:6" ht="12.75" customHeight="1">
      <c r="A22" s="42" t="s">
        <v>587</v>
      </c>
      <c r="B22" s="398"/>
      <c r="C22" s="399"/>
      <c r="D22" s="400"/>
      <c r="E22" s="401">
        <v>228.21100000000001</v>
      </c>
      <c r="F22" s="418"/>
    </row>
    <row r="23" spans="1:6" ht="20.85" customHeight="1">
      <c r="A23" s="403" t="s">
        <v>598</v>
      </c>
      <c r="B23" s="404"/>
      <c r="C23" s="404"/>
      <c r="D23" s="404"/>
      <c r="E23" s="404"/>
      <c r="F23" s="405"/>
    </row>
    <row r="24" spans="1:6" ht="12.75" customHeight="1">
      <c r="A24" s="32" t="s">
        <v>580</v>
      </c>
      <c r="B24" s="33" t="s">
        <v>581</v>
      </c>
      <c r="C24" s="34" t="s">
        <v>596</v>
      </c>
      <c r="D24" s="35">
        <v>76.433999999999997</v>
      </c>
      <c r="E24" s="413" t="s">
        <v>586</v>
      </c>
      <c r="F24" s="414"/>
    </row>
    <row r="25" spans="1:6" ht="12.75" customHeight="1">
      <c r="A25" s="36" t="s">
        <v>583</v>
      </c>
      <c r="B25" s="37" t="s">
        <v>581</v>
      </c>
      <c r="C25" s="38" t="s">
        <v>591</v>
      </c>
      <c r="D25" s="39">
        <v>54.595999999999997</v>
      </c>
      <c r="E25" s="394">
        <v>163.78800000000001</v>
      </c>
      <c r="F25" s="395"/>
    </row>
    <row r="26" spans="1:6" ht="12.75" customHeight="1">
      <c r="A26" s="36" t="s">
        <v>584</v>
      </c>
      <c r="B26" s="37" t="s">
        <v>581</v>
      </c>
      <c r="C26" s="38" t="s">
        <v>585</v>
      </c>
      <c r="D26" s="39">
        <v>98.272999999999996</v>
      </c>
      <c r="E26" s="394">
        <v>9.827</v>
      </c>
      <c r="F26" s="395"/>
    </row>
    <row r="27" spans="1:6" ht="12.75" customHeight="1">
      <c r="A27" s="41"/>
      <c r="B27" s="41"/>
      <c r="C27" s="41"/>
      <c r="D27" s="41"/>
      <c r="E27" s="396" t="s">
        <v>586</v>
      </c>
      <c r="F27" s="397"/>
    </row>
    <row r="28" spans="1:6" ht="12.75" customHeight="1">
      <c r="A28" s="42" t="s">
        <v>587</v>
      </c>
      <c r="B28" s="398"/>
      <c r="C28" s="399"/>
      <c r="D28" s="400"/>
      <c r="E28" s="401">
        <v>173.61500000000001</v>
      </c>
      <c r="F28" s="402"/>
    </row>
    <row r="29" spans="1:6" ht="20.85" customHeight="1">
      <c r="A29" s="403" t="s">
        <v>599</v>
      </c>
      <c r="B29" s="404"/>
      <c r="C29" s="404"/>
      <c r="D29" s="404"/>
      <c r="E29" s="404"/>
      <c r="F29" s="405"/>
    </row>
    <row r="30" spans="1:6" ht="12.75" customHeight="1">
      <c r="A30" s="32" t="s">
        <v>580</v>
      </c>
      <c r="B30" s="33" t="s">
        <v>581</v>
      </c>
      <c r="C30" s="34" t="s">
        <v>596</v>
      </c>
      <c r="D30" s="35">
        <v>76.433999999999997</v>
      </c>
      <c r="E30" s="413" t="s">
        <v>586</v>
      </c>
      <c r="F30" s="414"/>
    </row>
    <row r="31" spans="1:6" ht="12.75" customHeight="1">
      <c r="A31" s="36" t="s">
        <v>583</v>
      </c>
      <c r="B31" s="37" t="s">
        <v>581</v>
      </c>
      <c r="C31" s="38" t="s">
        <v>600</v>
      </c>
      <c r="D31" s="39">
        <v>54.595999999999997</v>
      </c>
      <c r="E31" s="394">
        <v>327.57600000000002</v>
      </c>
      <c r="F31" s="395"/>
    </row>
    <row r="32" spans="1:6" ht="21.2" customHeight="1">
      <c r="A32" s="45" t="s">
        <v>584</v>
      </c>
      <c r="B32" s="46" t="s">
        <v>581</v>
      </c>
      <c r="C32" s="47" t="s">
        <v>585</v>
      </c>
      <c r="D32" s="48">
        <v>98.272999999999996</v>
      </c>
      <c r="E32" s="411">
        <v>9.827</v>
      </c>
      <c r="F32" s="412"/>
    </row>
    <row r="33" spans="1:6" ht="12.75" customHeight="1">
      <c r="A33" s="42" t="s">
        <v>587</v>
      </c>
      <c r="B33" s="398"/>
      <c r="C33" s="399"/>
      <c r="D33" s="400"/>
      <c r="E33" s="401">
        <v>337.40300000000002</v>
      </c>
      <c r="F33" s="402"/>
    </row>
    <row r="34" spans="1:6" ht="20.85" customHeight="1">
      <c r="A34" s="403" t="s">
        <v>601</v>
      </c>
      <c r="B34" s="404"/>
      <c r="C34" s="404"/>
      <c r="D34" s="404"/>
      <c r="E34" s="404"/>
      <c r="F34" s="405"/>
    </row>
    <row r="35" spans="1:6" ht="12.75" customHeight="1">
      <c r="A35" s="32" t="s">
        <v>580</v>
      </c>
      <c r="B35" s="33" t="s">
        <v>581</v>
      </c>
      <c r="C35" s="34" t="s">
        <v>591</v>
      </c>
      <c r="D35" s="35">
        <v>76.433999999999997</v>
      </c>
      <c r="E35" s="406">
        <v>229.303</v>
      </c>
      <c r="F35" s="407"/>
    </row>
    <row r="36" spans="1:6" ht="12.75" customHeight="1">
      <c r="A36" s="36" t="s">
        <v>583</v>
      </c>
      <c r="B36" s="37" t="s">
        <v>581</v>
      </c>
      <c r="C36" s="38" t="s">
        <v>602</v>
      </c>
      <c r="D36" s="39">
        <v>54.595999999999997</v>
      </c>
      <c r="E36" s="394">
        <v>436.76799999999997</v>
      </c>
      <c r="F36" s="395"/>
    </row>
    <row r="37" spans="1:6" ht="12.75" customHeight="1">
      <c r="A37" s="36" t="s">
        <v>584</v>
      </c>
      <c r="B37" s="37" t="s">
        <v>581</v>
      </c>
      <c r="C37" s="38" t="s">
        <v>585</v>
      </c>
      <c r="D37" s="39">
        <v>98.272999999999996</v>
      </c>
      <c r="E37" s="394">
        <v>9.827</v>
      </c>
      <c r="F37" s="395"/>
    </row>
    <row r="38" spans="1:6" ht="12.75" customHeight="1">
      <c r="A38" s="41"/>
      <c r="B38" s="41"/>
      <c r="C38" s="41"/>
      <c r="D38" s="41"/>
      <c r="E38" s="396" t="s">
        <v>586</v>
      </c>
      <c r="F38" s="397"/>
    </row>
    <row r="39" spans="1:6" ht="12.75" customHeight="1">
      <c r="A39" s="42" t="s">
        <v>587</v>
      </c>
      <c r="B39" s="398"/>
      <c r="C39" s="399"/>
      <c r="D39" s="400"/>
      <c r="E39" s="401">
        <v>675.89800000000002</v>
      </c>
      <c r="F39" s="402"/>
    </row>
    <row r="40" spans="1:6" ht="86.1" customHeight="1"/>
    <row r="41" spans="1:6" ht="20.85" customHeight="1">
      <c r="A41" s="408" t="s">
        <v>603</v>
      </c>
      <c r="B41" s="409"/>
      <c r="C41" s="409"/>
      <c r="D41" s="409"/>
      <c r="E41" s="409"/>
      <c r="F41" s="410"/>
    </row>
    <row r="42" spans="1:6" ht="12.75" customHeight="1">
      <c r="A42" s="32" t="s">
        <v>580</v>
      </c>
      <c r="B42" s="33" t="s">
        <v>581</v>
      </c>
      <c r="C42" s="34" t="s">
        <v>582</v>
      </c>
      <c r="D42" s="35">
        <v>76.433999999999997</v>
      </c>
      <c r="E42" s="406">
        <v>76.433999999999997</v>
      </c>
      <c r="F42" s="407"/>
    </row>
    <row r="43" spans="1:6" ht="12.75" customHeight="1">
      <c r="A43" s="36" t="s">
        <v>583</v>
      </c>
      <c r="B43" s="37" t="s">
        <v>581</v>
      </c>
      <c r="C43" s="38" t="s">
        <v>582</v>
      </c>
      <c r="D43" s="39">
        <v>54.595999999999997</v>
      </c>
      <c r="E43" s="394">
        <v>54.595999999999997</v>
      </c>
      <c r="F43" s="395"/>
    </row>
    <row r="44" spans="1:6" ht="12.75" customHeight="1">
      <c r="A44" s="36" t="s">
        <v>584</v>
      </c>
      <c r="B44" s="37" t="s">
        <v>581</v>
      </c>
      <c r="C44" s="38" t="s">
        <v>585</v>
      </c>
      <c r="D44" s="39">
        <v>98.272999999999996</v>
      </c>
      <c r="E44" s="394">
        <v>9.827</v>
      </c>
      <c r="F44" s="395"/>
    </row>
    <row r="45" spans="1:6" ht="12.75" customHeight="1">
      <c r="A45" s="41"/>
      <c r="B45" s="41"/>
      <c r="C45" s="41"/>
      <c r="D45" s="41"/>
      <c r="E45" s="396" t="s">
        <v>586</v>
      </c>
      <c r="F45" s="397"/>
    </row>
    <row r="46" spans="1:6" ht="12.75" customHeight="1">
      <c r="A46" s="42" t="s">
        <v>587</v>
      </c>
      <c r="B46" s="398"/>
      <c r="C46" s="399"/>
      <c r="D46" s="400"/>
      <c r="E46" s="401">
        <v>140.857</v>
      </c>
      <c r="F46" s="402"/>
    </row>
    <row r="47" spans="1:6" ht="20.85" customHeight="1">
      <c r="A47" s="403" t="s">
        <v>604</v>
      </c>
      <c r="B47" s="404"/>
      <c r="C47" s="404"/>
      <c r="D47" s="404"/>
      <c r="E47" s="404"/>
      <c r="F47" s="405"/>
    </row>
    <row r="48" spans="1:6" ht="12.75" customHeight="1">
      <c r="A48" s="32" t="s">
        <v>580</v>
      </c>
      <c r="B48" s="33" t="s">
        <v>581</v>
      </c>
      <c r="C48" s="34" t="s">
        <v>582</v>
      </c>
      <c r="D48" s="35">
        <v>76.433999999999997</v>
      </c>
      <c r="E48" s="406">
        <v>76.433999999999997</v>
      </c>
      <c r="F48" s="407"/>
    </row>
    <row r="49" spans="1:6" ht="12.75" customHeight="1">
      <c r="A49" s="36" t="s">
        <v>583</v>
      </c>
      <c r="B49" s="37" t="s">
        <v>581</v>
      </c>
      <c r="C49" s="38" t="s">
        <v>597</v>
      </c>
      <c r="D49" s="39">
        <v>54.595999999999997</v>
      </c>
      <c r="E49" s="394">
        <v>218.38399999999999</v>
      </c>
      <c r="F49" s="395"/>
    </row>
    <row r="50" spans="1:6" ht="12.75" customHeight="1">
      <c r="A50" s="36" t="s">
        <v>584</v>
      </c>
      <c r="B50" s="37" t="s">
        <v>581</v>
      </c>
      <c r="C50" s="38" t="s">
        <v>585</v>
      </c>
      <c r="D50" s="39">
        <v>98.272999999999996</v>
      </c>
      <c r="E50" s="394">
        <v>9.827</v>
      </c>
      <c r="F50" s="395"/>
    </row>
    <row r="51" spans="1:6" ht="12.75" customHeight="1">
      <c r="A51" s="41"/>
      <c r="B51" s="41"/>
      <c r="C51" s="41"/>
      <c r="D51" s="41"/>
      <c r="E51" s="396" t="s">
        <v>586</v>
      </c>
      <c r="F51" s="397"/>
    </row>
    <row r="52" spans="1:6" ht="12.75" customHeight="1">
      <c r="A52" s="42" t="s">
        <v>587</v>
      </c>
      <c r="B52" s="398"/>
      <c r="C52" s="399"/>
      <c r="D52" s="400"/>
      <c r="E52" s="401">
        <v>304.64499999999998</v>
      </c>
      <c r="F52" s="402"/>
    </row>
  </sheetData>
  <mergeCells count="55">
    <mergeCell ref="A1:G1"/>
    <mergeCell ref="A2:F2"/>
    <mergeCell ref="A3:F3"/>
    <mergeCell ref="E4:F4"/>
    <mergeCell ref="E5:F5"/>
    <mergeCell ref="E6:F6"/>
    <mergeCell ref="E7:F7"/>
    <mergeCell ref="B8:D8"/>
    <mergeCell ref="E8:F8"/>
    <mergeCell ref="A9:F9"/>
    <mergeCell ref="E10:F10"/>
    <mergeCell ref="E11:F11"/>
    <mergeCell ref="E12:F12"/>
    <mergeCell ref="B13:D13"/>
    <mergeCell ref="E13:F13"/>
    <mergeCell ref="A18:F18"/>
    <mergeCell ref="E19:F19"/>
    <mergeCell ref="E20:F20"/>
    <mergeCell ref="E21:F21"/>
    <mergeCell ref="B22:D22"/>
    <mergeCell ref="E22:F22"/>
    <mergeCell ref="A23:F23"/>
    <mergeCell ref="E24:F24"/>
    <mergeCell ref="E25:F25"/>
    <mergeCell ref="E26:F26"/>
    <mergeCell ref="E27:F27"/>
    <mergeCell ref="B28:D28"/>
    <mergeCell ref="E28:F28"/>
    <mergeCell ref="A29:F29"/>
    <mergeCell ref="E30:F30"/>
    <mergeCell ref="E31:F31"/>
    <mergeCell ref="E32:F32"/>
    <mergeCell ref="B33:D33"/>
    <mergeCell ref="E33:F33"/>
    <mergeCell ref="A34:F34"/>
    <mergeCell ref="E35:F35"/>
    <mergeCell ref="E36:F36"/>
    <mergeCell ref="E37:F37"/>
    <mergeCell ref="E38:F38"/>
    <mergeCell ref="B39:D39"/>
    <mergeCell ref="E39:F39"/>
    <mergeCell ref="A41:F41"/>
    <mergeCell ref="E42:F42"/>
    <mergeCell ref="E43:F43"/>
    <mergeCell ref="E44:F44"/>
    <mergeCell ref="E45:F45"/>
    <mergeCell ref="E50:F50"/>
    <mergeCell ref="E51:F51"/>
    <mergeCell ref="B52:D52"/>
    <mergeCell ref="E52:F52"/>
    <mergeCell ref="B46:D46"/>
    <mergeCell ref="E46:F46"/>
    <mergeCell ref="A47:F47"/>
    <mergeCell ref="E48:F48"/>
    <mergeCell ref="E49:F49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sqref="A1:G1"/>
    </sheetView>
  </sheetViews>
  <sheetFormatPr baseColWidth="10" defaultColWidth="8.83203125" defaultRowHeight="12.75"/>
  <cols>
    <col min="1" max="1" width="78" customWidth="1"/>
    <col min="2" max="2" width="15.33203125" customWidth="1"/>
    <col min="3" max="3" width="22.83203125" customWidth="1"/>
    <col min="4" max="4" width="8.33203125" customWidth="1"/>
  </cols>
  <sheetData>
    <row r="1" spans="1:4" ht="12.75" customHeight="1">
      <c r="A1" s="254" t="s">
        <v>2295</v>
      </c>
      <c r="B1" s="255">
        <v>35653</v>
      </c>
      <c r="C1" s="862" t="s">
        <v>2296</v>
      </c>
      <c r="D1" s="862"/>
    </row>
    <row r="2" spans="1:4" ht="12.75" customHeight="1">
      <c r="A2" s="256" t="s">
        <v>2297</v>
      </c>
      <c r="B2" s="257" t="s">
        <v>2298</v>
      </c>
      <c r="C2" s="862" t="s">
        <v>2299</v>
      </c>
      <c r="D2" s="862"/>
    </row>
    <row r="3" spans="1:4" ht="12.75" customHeight="1">
      <c r="A3" s="862" t="s">
        <v>2300</v>
      </c>
      <c r="B3" s="862"/>
      <c r="C3" s="862"/>
    </row>
  </sheetData>
  <mergeCells count="3">
    <mergeCell ref="C1:D1"/>
    <mergeCell ref="C2:D2"/>
    <mergeCell ref="A3:C3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2301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52">
        <v>9.15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2193</v>
      </c>
      <c r="G7" s="206">
        <v>5.9539999999999997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2194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2272</v>
      </c>
      <c r="B11" s="804"/>
      <c r="C11" s="678"/>
      <c r="D11" s="203" t="s">
        <v>2080</v>
      </c>
      <c r="E11" s="202" t="s">
        <v>2302</v>
      </c>
      <c r="F11" s="211">
        <v>10500</v>
      </c>
      <c r="G11" s="202" t="s">
        <v>2303</v>
      </c>
      <c r="H11" s="6"/>
    </row>
    <row r="12" spans="1:8" ht="11.1" customHeight="1">
      <c r="A12" s="677" t="s">
        <v>2052</v>
      </c>
      <c r="B12" s="804"/>
      <c r="C12" s="678"/>
      <c r="D12" s="208" t="s">
        <v>1328</v>
      </c>
      <c r="E12" s="202" t="s">
        <v>2304</v>
      </c>
      <c r="F12" s="202" t="s">
        <v>2050</v>
      </c>
      <c r="G12" s="202" t="s">
        <v>2305</v>
      </c>
      <c r="H12" s="6"/>
    </row>
    <row r="13" spans="1:8" ht="11.1" customHeight="1">
      <c r="A13" s="677" t="s">
        <v>2055</v>
      </c>
      <c r="B13" s="804"/>
      <c r="C13" s="678"/>
      <c r="D13" s="208" t="s">
        <v>1328</v>
      </c>
      <c r="E13" s="202" t="s">
        <v>2306</v>
      </c>
      <c r="F13" s="202" t="s">
        <v>2118</v>
      </c>
      <c r="G13" s="202" t="s">
        <v>2307</v>
      </c>
      <c r="H13" s="6"/>
    </row>
    <row r="14" spans="1:8" ht="11.1" customHeight="1">
      <c r="A14" s="677" t="s">
        <v>2062</v>
      </c>
      <c r="B14" s="804"/>
      <c r="C14" s="678"/>
      <c r="D14" s="208" t="s">
        <v>1328</v>
      </c>
      <c r="E14" s="202" t="s">
        <v>2308</v>
      </c>
      <c r="F14" s="202" t="s">
        <v>2050</v>
      </c>
      <c r="G14" s="202" t="s">
        <v>2309</v>
      </c>
      <c r="H14" s="6"/>
    </row>
    <row r="15" spans="1:8" ht="11.1" customHeight="1">
      <c r="A15" s="677" t="s">
        <v>2310</v>
      </c>
      <c r="B15" s="804"/>
      <c r="C15" s="678"/>
      <c r="D15" s="208" t="s">
        <v>2091</v>
      </c>
      <c r="E15" s="202" t="s">
        <v>2311</v>
      </c>
      <c r="F15" s="211">
        <v>3500</v>
      </c>
      <c r="G15" s="202" t="s">
        <v>2312</v>
      </c>
      <c r="H15" s="6"/>
    </row>
    <row r="16" spans="1:8" ht="11.1" customHeight="1">
      <c r="A16" s="677" t="s">
        <v>2313</v>
      </c>
      <c r="B16" s="804"/>
      <c r="C16" s="678"/>
      <c r="D16" s="208" t="s">
        <v>1328</v>
      </c>
      <c r="E16" s="202" t="s">
        <v>2314</v>
      </c>
      <c r="F16" s="211">
        <v>2000</v>
      </c>
      <c r="G16" s="202" t="s">
        <v>2315</v>
      </c>
      <c r="H16" s="6"/>
    </row>
    <row r="17" spans="1:8" ht="11.1" customHeight="1">
      <c r="A17" s="677" t="s">
        <v>2316</v>
      </c>
      <c r="B17" s="804"/>
      <c r="C17" s="678"/>
      <c r="D17" s="208" t="s">
        <v>1328</v>
      </c>
      <c r="E17" s="202" t="s">
        <v>2314</v>
      </c>
      <c r="F17" s="211">
        <v>2000</v>
      </c>
      <c r="G17" s="202" t="s">
        <v>2315</v>
      </c>
      <c r="H17" s="6"/>
    </row>
    <row r="18" spans="1:8" ht="11.1" customHeight="1">
      <c r="A18" s="677" t="s">
        <v>2317</v>
      </c>
      <c r="B18" s="804"/>
      <c r="C18" s="678"/>
      <c r="D18" s="208" t="s">
        <v>1328</v>
      </c>
      <c r="E18" s="202" t="s">
        <v>2318</v>
      </c>
      <c r="F18" s="211">
        <v>1000</v>
      </c>
      <c r="G18" s="202" t="s">
        <v>2318</v>
      </c>
      <c r="H18" s="6"/>
    </row>
    <row r="19" spans="1:8" ht="11.1" customHeight="1">
      <c r="A19" s="677" t="s">
        <v>2319</v>
      </c>
      <c r="B19" s="804"/>
      <c r="C19" s="678"/>
      <c r="D19" s="208" t="s">
        <v>1328</v>
      </c>
      <c r="E19" s="202" t="s">
        <v>2320</v>
      </c>
      <c r="F19" s="211">
        <v>6000</v>
      </c>
      <c r="G19" s="202" t="s">
        <v>2321</v>
      </c>
      <c r="H19" s="6"/>
    </row>
    <row r="20" spans="1:8" ht="11.1" customHeight="1">
      <c r="A20" s="677" t="s">
        <v>2322</v>
      </c>
      <c r="B20" s="804"/>
      <c r="C20" s="678"/>
      <c r="D20" s="208" t="s">
        <v>1328</v>
      </c>
      <c r="E20" s="202" t="s">
        <v>2323</v>
      </c>
      <c r="F20" s="211">
        <v>1000</v>
      </c>
      <c r="G20" s="202" t="s">
        <v>2323</v>
      </c>
      <c r="H20" s="6"/>
    </row>
    <row r="21" spans="1:8" ht="11.1" customHeight="1">
      <c r="A21" s="391"/>
      <c r="B21" s="392"/>
      <c r="C21" s="393"/>
      <c r="D21" s="6"/>
      <c r="E21" s="6"/>
      <c r="F21" s="6"/>
      <c r="G21" s="6"/>
      <c r="H21" s="6"/>
    </row>
    <row r="22" spans="1:8" ht="11.1" customHeight="1">
      <c r="A22" s="662" t="s">
        <v>1325</v>
      </c>
      <c r="B22" s="663"/>
      <c r="C22" s="663"/>
      <c r="D22" s="663"/>
      <c r="E22" s="663"/>
      <c r="F22" s="663"/>
      <c r="G22" s="664"/>
      <c r="H22" s="207" t="s">
        <v>2324</v>
      </c>
    </row>
    <row r="23" spans="1:8" ht="24.75" customHeight="1">
      <c r="A23" s="671" t="s">
        <v>1336</v>
      </c>
      <c r="B23" s="672"/>
      <c r="C23" s="672"/>
      <c r="D23" s="672"/>
      <c r="E23" s="672"/>
      <c r="F23" s="672"/>
      <c r="G23" s="672"/>
      <c r="H23" s="673"/>
    </row>
    <row r="24" spans="1:8" ht="11.1" customHeight="1">
      <c r="A24" s="679" t="s">
        <v>1337</v>
      </c>
      <c r="B24" s="680"/>
      <c r="C24" s="208" t="s">
        <v>1328</v>
      </c>
      <c r="D24" s="199" t="s">
        <v>1330</v>
      </c>
      <c r="E24" s="208" t="s">
        <v>1338</v>
      </c>
      <c r="F24" s="679" t="s">
        <v>1339</v>
      </c>
      <c r="G24" s="680"/>
      <c r="H24" s="6"/>
    </row>
    <row r="25" spans="1:8" ht="11.1" customHeight="1">
      <c r="A25" s="830" t="s">
        <v>2066</v>
      </c>
      <c r="B25" s="831"/>
      <c r="C25" s="202" t="s">
        <v>1341</v>
      </c>
      <c r="D25" s="202" t="s">
        <v>1342</v>
      </c>
      <c r="E25" s="206">
        <v>238.17500000000001</v>
      </c>
      <c r="F25" s="669">
        <v>23.818000000000001</v>
      </c>
      <c r="G25" s="670"/>
      <c r="H25" s="6"/>
    </row>
    <row r="26" spans="1:8" ht="11.1" customHeight="1">
      <c r="A26" s="662" t="s">
        <v>1325</v>
      </c>
      <c r="B26" s="663"/>
      <c r="C26" s="663"/>
      <c r="D26" s="663"/>
      <c r="E26" s="663"/>
      <c r="F26" s="663"/>
      <c r="G26" s="664"/>
      <c r="H26" s="207" t="s">
        <v>2198</v>
      </c>
    </row>
    <row r="27" spans="1:8" ht="11.1" customHeight="1">
      <c r="A27" s="832" t="s">
        <v>1344</v>
      </c>
      <c r="B27" s="833"/>
      <c r="C27" s="833"/>
      <c r="D27" s="833"/>
      <c r="E27" s="833"/>
      <c r="F27" s="833"/>
      <c r="G27" s="833"/>
      <c r="H27" s="834"/>
    </row>
    <row r="28" spans="1:8" ht="11.1" customHeight="1">
      <c r="A28" s="674" t="s">
        <v>1314</v>
      </c>
      <c r="B28" s="675"/>
      <c r="C28" s="676"/>
      <c r="D28" s="208" t="s">
        <v>1328</v>
      </c>
      <c r="E28" s="199" t="s">
        <v>1329</v>
      </c>
      <c r="F28" s="201" t="s">
        <v>1330</v>
      </c>
      <c r="G28" s="677" t="s">
        <v>1318</v>
      </c>
      <c r="H28" s="678"/>
    </row>
    <row r="29" spans="1:8" ht="11.1" customHeight="1">
      <c r="A29" s="701" t="s">
        <v>2152</v>
      </c>
      <c r="B29" s="702"/>
      <c r="C29" s="6"/>
      <c r="D29" s="203" t="s">
        <v>1370</v>
      </c>
      <c r="E29" s="202" t="s">
        <v>2153</v>
      </c>
      <c r="F29" s="202" t="s">
        <v>2227</v>
      </c>
      <c r="G29" s="202" t="s">
        <v>2228</v>
      </c>
      <c r="H29" s="6"/>
    </row>
    <row r="30" spans="1:8" ht="11.1" customHeight="1">
      <c r="A30" s="846" t="s">
        <v>2156</v>
      </c>
      <c r="B30" s="847"/>
      <c r="C30" s="6"/>
      <c r="D30" s="203" t="s">
        <v>1370</v>
      </c>
      <c r="E30" s="202" t="s">
        <v>2157</v>
      </c>
      <c r="F30" s="202" t="s">
        <v>2227</v>
      </c>
      <c r="G30" s="202" t="s">
        <v>2060</v>
      </c>
      <c r="H30" s="6"/>
    </row>
    <row r="31" spans="1:8" ht="11.1" customHeight="1">
      <c r="A31" s="824" t="s">
        <v>2071</v>
      </c>
      <c r="B31" s="825"/>
      <c r="C31" s="825"/>
      <c r="D31" s="825"/>
      <c r="E31" s="825"/>
      <c r="F31" s="825"/>
      <c r="G31" s="826"/>
      <c r="H31" s="207" t="s">
        <v>2293</v>
      </c>
    </row>
    <row r="32" spans="1:8" ht="11.45" customHeight="1">
      <c r="A32" s="827"/>
      <c r="B32" s="828"/>
      <c r="C32" s="828"/>
      <c r="D32" s="828"/>
      <c r="E32" s="828"/>
      <c r="F32" s="828"/>
      <c r="G32" s="829"/>
      <c r="H32" s="207" t="s">
        <v>2325</v>
      </c>
    </row>
    <row r="33" spans="1:9" ht="8.25" customHeight="1">
      <c r="A33" s="668" t="s">
        <v>1349</v>
      </c>
      <c r="B33" s="668"/>
      <c r="C33" s="668"/>
      <c r="D33" s="668"/>
      <c r="E33" s="668"/>
      <c r="F33" s="668"/>
      <c r="G33" s="668"/>
      <c r="H33" s="668"/>
      <c r="I33" s="668"/>
    </row>
    <row r="34" spans="1:9" ht="38.1" customHeight="1"/>
  </sheetData>
  <mergeCells count="3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G22"/>
    <mergeCell ref="A23:H23"/>
    <mergeCell ref="A24:B24"/>
    <mergeCell ref="F24:G24"/>
    <mergeCell ref="A25:B25"/>
    <mergeCell ref="F25:G25"/>
    <mergeCell ref="A30:B30"/>
    <mergeCell ref="A31:G32"/>
    <mergeCell ref="A33:I33"/>
    <mergeCell ref="A26:G26"/>
    <mergeCell ref="A27:H27"/>
    <mergeCell ref="A28:C28"/>
    <mergeCell ref="G28:H28"/>
    <mergeCell ref="A29:B29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2326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52">
        <v>9.16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2193</v>
      </c>
      <c r="G7" s="206">
        <v>5.9539999999999997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2194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2272</v>
      </c>
      <c r="B11" s="804"/>
      <c r="C11" s="678"/>
      <c r="D11" s="208" t="s">
        <v>2091</v>
      </c>
      <c r="E11" s="202" t="s">
        <v>2302</v>
      </c>
      <c r="F11" s="211">
        <v>10500</v>
      </c>
      <c r="G11" s="202" t="s">
        <v>2303</v>
      </c>
      <c r="H11" s="6"/>
    </row>
    <row r="12" spans="1:8" ht="11.1" customHeight="1">
      <c r="A12" s="677" t="s">
        <v>2052</v>
      </c>
      <c r="B12" s="804"/>
      <c r="C12" s="678"/>
      <c r="D12" s="208" t="s">
        <v>1328</v>
      </c>
      <c r="E12" s="202" t="s">
        <v>2304</v>
      </c>
      <c r="F12" s="202" t="s">
        <v>2050</v>
      </c>
      <c r="G12" s="202" t="s">
        <v>2305</v>
      </c>
      <c r="H12" s="6"/>
    </row>
    <row r="13" spans="1:8" ht="11.1" customHeight="1">
      <c r="A13" s="677" t="s">
        <v>2055</v>
      </c>
      <c r="B13" s="804"/>
      <c r="C13" s="678"/>
      <c r="D13" s="208" t="s">
        <v>1328</v>
      </c>
      <c r="E13" s="202" t="s">
        <v>2306</v>
      </c>
      <c r="F13" s="202" t="s">
        <v>2118</v>
      </c>
      <c r="G13" s="202" t="s">
        <v>2307</v>
      </c>
      <c r="H13" s="6"/>
    </row>
    <row r="14" spans="1:8" ht="11.1" customHeight="1">
      <c r="A14" s="677" t="s">
        <v>2062</v>
      </c>
      <c r="B14" s="804"/>
      <c r="C14" s="678"/>
      <c r="D14" s="208" t="s">
        <v>1328</v>
      </c>
      <c r="E14" s="202" t="s">
        <v>2308</v>
      </c>
      <c r="F14" s="202" t="s">
        <v>2050</v>
      </c>
      <c r="G14" s="202" t="s">
        <v>2309</v>
      </c>
      <c r="H14" s="6"/>
    </row>
    <row r="15" spans="1:8" ht="11.1" customHeight="1">
      <c r="A15" s="677" t="s">
        <v>2310</v>
      </c>
      <c r="B15" s="804"/>
      <c r="C15" s="678"/>
      <c r="D15" s="208" t="s">
        <v>2091</v>
      </c>
      <c r="E15" s="202" t="s">
        <v>2311</v>
      </c>
      <c r="F15" s="211">
        <v>3500</v>
      </c>
      <c r="G15" s="202" t="s">
        <v>2312</v>
      </c>
      <c r="H15" s="6"/>
    </row>
    <row r="16" spans="1:8" ht="11.1" customHeight="1">
      <c r="A16" s="677" t="s">
        <v>2313</v>
      </c>
      <c r="B16" s="804"/>
      <c r="C16" s="678"/>
      <c r="D16" s="208" t="s">
        <v>1328</v>
      </c>
      <c r="E16" s="202" t="s">
        <v>2314</v>
      </c>
      <c r="F16" s="211">
        <v>2000</v>
      </c>
      <c r="G16" s="202" t="s">
        <v>2315</v>
      </c>
      <c r="H16" s="6"/>
    </row>
    <row r="17" spans="1:8" ht="11.1" customHeight="1">
      <c r="A17" s="677" t="s">
        <v>2316</v>
      </c>
      <c r="B17" s="804"/>
      <c r="C17" s="678"/>
      <c r="D17" s="208" t="s">
        <v>1328</v>
      </c>
      <c r="E17" s="202" t="s">
        <v>2314</v>
      </c>
      <c r="F17" s="211">
        <v>2000</v>
      </c>
      <c r="G17" s="202" t="s">
        <v>2315</v>
      </c>
      <c r="H17" s="6"/>
    </row>
    <row r="18" spans="1:8" ht="11.1" customHeight="1">
      <c r="A18" s="677" t="s">
        <v>2317</v>
      </c>
      <c r="B18" s="804"/>
      <c r="C18" s="678"/>
      <c r="D18" s="208" t="s">
        <v>1328</v>
      </c>
      <c r="E18" s="202" t="s">
        <v>2318</v>
      </c>
      <c r="F18" s="211">
        <v>1000</v>
      </c>
      <c r="G18" s="202" t="s">
        <v>2318</v>
      </c>
      <c r="H18" s="6"/>
    </row>
    <row r="19" spans="1:8" ht="11.1" customHeight="1">
      <c r="A19" s="677" t="s">
        <v>2319</v>
      </c>
      <c r="B19" s="804"/>
      <c r="C19" s="678"/>
      <c r="D19" s="208" t="s">
        <v>1328</v>
      </c>
      <c r="E19" s="202" t="s">
        <v>2320</v>
      </c>
      <c r="F19" s="211">
        <v>6000</v>
      </c>
      <c r="G19" s="202" t="s">
        <v>2321</v>
      </c>
      <c r="H19" s="6"/>
    </row>
    <row r="20" spans="1:8" ht="11.1" customHeight="1">
      <c r="A20" s="677" t="s">
        <v>2322</v>
      </c>
      <c r="B20" s="804"/>
      <c r="C20" s="678"/>
      <c r="D20" s="208" t="s">
        <v>1328</v>
      </c>
      <c r="E20" s="202" t="s">
        <v>2323</v>
      </c>
      <c r="F20" s="211">
        <v>1000</v>
      </c>
      <c r="G20" s="202" t="s">
        <v>2323</v>
      </c>
      <c r="H20" s="6"/>
    </row>
    <row r="21" spans="1:8" ht="11.1" customHeight="1">
      <c r="A21" s="391"/>
      <c r="B21" s="392"/>
      <c r="C21" s="393"/>
      <c r="D21" s="6"/>
      <c r="E21" s="6"/>
      <c r="F21" s="6"/>
      <c r="G21" s="202" t="s">
        <v>1384</v>
      </c>
      <c r="H21" s="6"/>
    </row>
    <row r="22" spans="1:8" ht="9.75" customHeight="1">
      <c r="A22" s="391"/>
      <c r="B22" s="392"/>
      <c r="C22" s="393"/>
      <c r="D22" s="6"/>
      <c r="E22" s="6"/>
      <c r="F22" s="6"/>
      <c r="G22" s="202" t="s">
        <v>1384</v>
      </c>
      <c r="H22" s="6"/>
    </row>
    <row r="23" spans="1:8" ht="11.1" customHeight="1">
      <c r="A23" s="662" t="s">
        <v>1325</v>
      </c>
      <c r="B23" s="663"/>
      <c r="C23" s="663"/>
      <c r="D23" s="663"/>
      <c r="E23" s="663"/>
      <c r="F23" s="663"/>
      <c r="G23" s="664"/>
      <c r="H23" s="207" t="s">
        <v>2324</v>
      </c>
    </row>
    <row r="24" spans="1:8" ht="24.75" customHeight="1">
      <c r="A24" s="671" t="s">
        <v>1336</v>
      </c>
      <c r="B24" s="672"/>
      <c r="C24" s="672"/>
      <c r="D24" s="672"/>
      <c r="E24" s="672"/>
      <c r="F24" s="672"/>
      <c r="G24" s="672"/>
      <c r="H24" s="673"/>
    </row>
    <row r="25" spans="1:8" ht="11.1" customHeight="1">
      <c r="A25" s="679" t="s">
        <v>1337</v>
      </c>
      <c r="B25" s="680"/>
      <c r="C25" s="208" t="s">
        <v>1328</v>
      </c>
      <c r="D25" s="199" t="s">
        <v>1330</v>
      </c>
      <c r="E25" s="208" t="s">
        <v>1338</v>
      </c>
      <c r="F25" s="679" t="s">
        <v>1339</v>
      </c>
      <c r="G25" s="680"/>
      <c r="H25" s="6"/>
    </row>
    <row r="26" spans="1:8" ht="11.1" customHeight="1">
      <c r="A26" s="830" t="s">
        <v>2066</v>
      </c>
      <c r="B26" s="831"/>
      <c r="C26" s="202" t="s">
        <v>1341</v>
      </c>
      <c r="D26" s="202" t="s">
        <v>1342</v>
      </c>
      <c r="E26" s="206">
        <v>238.17500000000001</v>
      </c>
      <c r="F26" s="669">
        <v>23.818000000000001</v>
      </c>
      <c r="G26" s="670"/>
      <c r="H26" s="6"/>
    </row>
    <row r="27" spans="1:8" ht="11.1" customHeight="1">
      <c r="A27" s="662" t="s">
        <v>1325</v>
      </c>
      <c r="B27" s="663"/>
      <c r="C27" s="663"/>
      <c r="D27" s="663"/>
      <c r="E27" s="663"/>
      <c r="F27" s="663"/>
      <c r="G27" s="664"/>
      <c r="H27" s="207" t="s">
        <v>2198</v>
      </c>
    </row>
    <row r="28" spans="1:8" ht="11.1" customHeight="1">
      <c r="A28" s="832" t="s">
        <v>1344</v>
      </c>
      <c r="B28" s="833"/>
      <c r="C28" s="833"/>
      <c r="D28" s="833"/>
      <c r="E28" s="833"/>
      <c r="F28" s="833"/>
      <c r="G28" s="833"/>
      <c r="H28" s="834"/>
    </row>
    <row r="29" spans="1:8" ht="11.1" customHeight="1">
      <c r="A29" s="674" t="s">
        <v>1314</v>
      </c>
      <c r="B29" s="675"/>
      <c r="C29" s="676"/>
      <c r="D29" s="208" t="s">
        <v>1328</v>
      </c>
      <c r="E29" s="199" t="s">
        <v>1329</v>
      </c>
      <c r="F29" s="201" t="s">
        <v>1330</v>
      </c>
      <c r="G29" s="677" t="s">
        <v>1318</v>
      </c>
      <c r="H29" s="678"/>
    </row>
    <row r="30" spans="1:8" ht="11.1" customHeight="1">
      <c r="A30" s="701" t="s">
        <v>2152</v>
      </c>
      <c r="B30" s="702"/>
      <c r="C30" s="6"/>
      <c r="D30" s="203" t="s">
        <v>1370</v>
      </c>
      <c r="E30" s="202" t="s">
        <v>2153</v>
      </c>
      <c r="F30" s="202" t="s">
        <v>2227</v>
      </c>
      <c r="G30" s="202" t="s">
        <v>2228</v>
      </c>
      <c r="H30" s="6"/>
    </row>
    <row r="31" spans="1:8" ht="11.1" customHeight="1">
      <c r="A31" s="846" t="s">
        <v>2156</v>
      </c>
      <c r="B31" s="847"/>
      <c r="C31" s="6"/>
      <c r="D31" s="203" t="s">
        <v>1370</v>
      </c>
      <c r="E31" s="202" t="s">
        <v>2157</v>
      </c>
      <c r="F31" s="202" t="s">
        <v>2227</v>
      </c>
      <c r="G31" s="202" t="s">
        <v>2060</v>
      </c>
      <c r="H31" s="6"/>
    </row>
    <row r="32" spans="1:8" ht="11.1" customHeight="1">
      <c r="A32" s="824" t="s">
        <v>2071</v>
      </c>
      <c r="B32" s="825"/>
      <c r="C32" s="825"/>
      <c r="D32" s="825"/>
      <c r="E32" s="825"/>
      <c r="F32" s="825"/>
      <c r="G32" s="826"/>
      <c r="H32" s="207" t="s">
        <v>2293</v>
      </c>
    </row>
    <row r="33" spans="1:9" ht="11.45" customHeight="1">
      <c r="A33" s="827"/>
      <c r="B33" s="828"/>
      <c r="C33" s="828"/>
      <c r="D33" s="828"/>
      <c r="E33" s="828"/>
      <c r="F33" s="828"/>
      <c r="G33" s="829"/>
      <c r="H33" s="207" t="s">
        <v>2325</v>
      </c>
    </row>
    <row r="34" spans="1:9" ht="8.25" customHeight="1">
      <c r="A34" s="668" t="s">
        <v>1349</v>
      </c>
      <c r="B34" s="668"/>
      <c r="C34" s="668"/>
      <c r="D34" s="668"/>
      <c r="E34" s="668"/>
      <c r="F34" s="668"/>
      <c r="G34" s="668"/>
      <c r="H34" s="668"/>
      <c r="I34" s="668"/>
    </row>
    <row r="35" spans="1:9" ht="0.95" customHeight="1"/>
    <row r="36" spans="1:9" ht="33.950000000000003" customHeight="1"/>
  </sheetData>
  <mergeCells count="40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G23"/>
    <mergeCell ref="A24:H24"/>
    <mergeCell ref="A25:B25"/>
    <mergeCell ref="F25:G25"/>
    <mergeCell ref="A30:B30"/>
    <mergeCell ref="A31:B31"/>
    <mergeCell ref="A32:G33"/>
    <mergeCell ref="A34:I34"/>
    <mergeCell ref="A26:B26"/>
    <mergeCell ref="F26:G26"/>
    <mergeCell ref="A27:G27"/>
    <mergeCell ref="A28:H28"/>
    <mergeCell ref="A29:C29"/>
    <mergeCell ref="G29:H29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2327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52">
        <v>9.17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2193</v>
      </c>
      <c r="G7" s="206">
        <v>5.9539999999999997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2194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2272</v>
      </c>
      <c r="B11" s="804"/>
      <c r="C11" s="678"/>
      <c r="D11" s="203" t="s">
        <v>2080</v>
      </c>
      <c r="E11" s="202" t="s">
        <v>2302</v>
      </c>
      <c r="F11" s="211">
        <v>5000</v>
      </c>
      <c r="G11" s="202" t="s">
        <v>2328</v>
      </c>
      <c r="H11" s="6"/>
    </row>
    <row r="12" spans="1:8" ht="11.1" customHeight="1">
      <c r="A12" s="677" t="s">
        <v>2329</v>
      </c>
      <c r="B12" s="804"/>
      <c r="C12" s="678"/>
      <c r="D12" s="208" t="s">
        <v>2091</v>
      </c>
      <c r="E12" s="202" t="s">
        <v>2311</v>
      </c>
      <c r="F12" s="211">
        <v>2500</v>
      </c>
      <c r="G12" s="202" t="s">
        <v>2330</v>
      </c>
      <c r="H12" s="6"/>
    </row>
    <row r="13" spans="1:8" ht="11.1" customHeight="1">
      <c r="A13" s="677" t="s">
        <v>2313</v>
      </c>
      <c r="B13" s="804"/>
      <c r="C13" s="678"/>
      <c r="D13" s="208" t="s">
        <v>1328</v>
      </c>
      <c r="E13" s="202" t="s">
        <v>2314</v>
      </c>
      <c r="F13" s="211">
        <v>2000</v>
      </c>
      <c r="G13" s="202" t="s">
        <v>2315</v>
      </c>
      <c r="H13" s="6"/>
    </row>
    <row r="14" spans="1:8" ht="11.1" customHeight="1">
      <c r="A14" s="677" t="s">
        <v>2316</v>
      </c>
      <c r="B14" s="804"/>
      <c r="C14" s="678"/>
      <c r="D14" s="208" t="s">
        <v>1328</v>
      </c>
      <c r="E14" s="202" t="s">
        <v>2314</v>
      </c>
      <c r="F14" s="211">
        <v>2000</v>
      </c>
      <c r="G14" s="202" t="s">
        <v>2315</v>
      </c>
      <c r="H14" s="6"/>
    </row>
    <row r="15" spans="1:8" ht="11.1" customHeight="1">
      <c r="A15" s="677" t="s">
        <v>2317</v>
      </c>
      <c r="B15" s="804"/>
      <c r="C15" s="678"/>
      <c r="D15" s="208" t="s">
        <v>1328</v>
      </c>
      <c r="E15" s="202" t="s">
        <v>2318</v>
      </c>
      <c r="F15" s="211">
        <v>1000</v>
      </c>
      <c r="G15" s="202" t="s">
        <v>2318</v>
      </c>
      <c r="H15" s="6"/>
    </row>
    <row r="16" spans="1:8" ht="11.1" customHeight="1">
      <c r="A16" s="677" t="s">
        <v>2319</v>
      </c>
      <c r="B16" s="804"/>
      <c r="C16" s="678"/>
      <c r="D16" s="208" t="s">
        <v>1328</v>
      </c>
      <c r="E16" s="202" t="s">
        <v>2320</v>
      </c>
      <c r="F16" s="211">
        <v>2000</v>
      </c>
      <c r="G16" s="202" t="s">
        <v>2331</v>
      </c>
      <c r="H16" s="6"/>
    </row>
    <row r="17" spans="1:9" ht="11.1" customHeight="1">
      <c r="A17" s="677" t="s">
        <v>2322</v>
      </c>
      <c r="B17" s="804"/>
      <c r="C17" s="678"/>
      <c r="D17" s="208" t="s">
        <v>1328</v>
      </c>
      <c r="E17" s="202" t="s">
        <v>2332</v>
      </c>
      <c r="F17" s="211">
        <v>1000</v>
      </c>
      <c r="G17" s="202" t="s">
        <v>2332</v>
      </c>
      <c r="H17" s="6"/>
    </row>
    <row r="18" spans="1:9" ht="11.1" customHeight="1">
      <c r="A18" s="677" t="s">
        <v>2333</v>
      </c>
      <c r="B18" s="804"/>
      <c r="C18" s="678"/>
      <c r="D18" s="208" t="s">
        <v>1328</v>
      </c>
      <c r="E18" s="202" t="s">
        <v>2334</v>
      </c>
      <c r="F18" s="211">
        <v>1000</v>
      </c>
      <c r="G18" s="202" t="s">
        <v>2334</v>
      </c>
      <c r="H18" s="6"/>
    </row>
    <row r="19" spans="1:9" ht="11.1" customHeight="1">
      <c r="A19" s="391"/>
      <c r="B19" s="392"/>
      <c r="C19" s="393"/>
      <c r="D19" s="6"/>
      <c r="E19" s="6"/>
      <c r="F19" s="6"/>
      <c r="G19" s="6"/>
      <c r="H19" s="6"/>
    </row>
    <row r="20" spans="1:9" ht="11.1" customHeight="1">
      <c r="A20" s="391"/>
      <c r="B20" s="392"/>
      <c r="C20" s="393"/>
      <c r="D20" s="6"/>
      <c r="E20" s="6"/>
      <c r="F20" s="6"/>
      <c r="G20" s="6"/>
      <c r="H20" s="6"/>
    </row>
    <row r="21" spans="1:9" ht="11.1" customHeight="1">
      <c r="A21" s="662" t="s">
        <v>1325</v>
      </c>
      <c r="B21" s="663"/>
      <c r="C21" s="663"/>
      <c r="D21" s="663"/>
      <c r="E21" s="663"/>
      <c r="F21" s="663"/>
      <c r="G21" s="664"/>
      <c r="H21" s="207" t="s">
        <v>2335</v>
      </c>
    </row>
    <row r="22" spans="1:9" ht="23.25" customHeight="1">
      <c r="A22" s="863" t="s">
        <v>1336</v>
      </c>
      <c r="B22" s="864"/>
      <c r="C22" s="864"/>
      <c r="D22" s="864"/>
      <c r="E22" s="864"/>
      <c r="F22" s="864"/>
      <c r="G22" s="864"/>
      <c r="H22" s="865"/>
    </row>
    <row r="23" spans="1:9" ht="11.1" customHeight="1">
      <c r="A23" s="679" t="s">
        <v>1337</v>
      </c>
      <c r="B23" s="680"/>
      <c r="C23" s="208" t="s">
        <v>1328</v>
      </c>
      <c r="D23" s="199" t="s">
        <v>1330</v>
      </c>
      <c r="E23" s="208" t="s">
        <v>1338</v>
      </c>
      <c r="F23" s="679" t="s">
        <v>1339</v>
      </c>
      <c r="G23" s="680"/>
      <c r="H23" s="6"/>
    </row>
    <row r="24" spans="1:9" ht="11.1" customHeight="1">
      <c r="A24" s="830" t="s">
        <v>2066</v>
      </c>
      <c r="B24" s="831"/>
      <c r="C24" s="202" t="s">
        <v>1341</v>
      </c>
      <c r="D24" s="202" t="s">
        <v>1342</v>
      </c>
      <c r="E24" s="206">
        <v>238.17500000000001</v>
      </c>
      <c r="F24" s="669">
        <v>23.818000000000001</v>
      </c>
      <c r="G24" s="670"/>
      <c r="H24" s="6"/>
    </row>
    <row r="25" spans="1:9" ht="11.1" customHeight="1">
      <c r="A25" s="662" t="s">
        <v>1325</v>
      </c>
      <c r="B25" s="663"/>
      <c r="C25" s="663"/>
      <c r="D25" s="663"/>
      <c r="E25" s="663"/>
      <c r="F25" s="663"/>
      <c r="G25" s="664"/>
      <c r="H25" s="207" t="s">
        <v>2198</v>
      </c>
    </row>
    <row r="26" spans="1:9" ht="11.1" customHeight="1">
      <c r="A26" s="832" t="s">
        <v>1344</v>
      </c>
      <c r="B26" s="833"/>
      <c r="C26" s="833"/>
      <c r="D26" s="833"/>
      <c r="E26" s="833"/>
      <c r="F26" s="833"/>
      <c r="G26" s="833"/>
      <c r="H26" s="834"/>
    </row>
    <row r="27" spans="1:9" ht="11.1" customHeight="1">
      <c r="A27" s="674" t="s">
        <v>1314</v>
      </c>
      <c r="B27" s="675"/>
      <c r="C27" s="676"/>
      <c r="D27" s="208" t="s">
        <v>1328</v>
      </c>
      <c r="E27" s="199" t="s">
        <v>1329</v>
      </c>
      <c r="F27" s="201" t="s">
        <v>1330</v>
      </c>
      <c r="G27" s="677" t="s">
        <v>1318</v>
      </c>
      <c r="H27" s="678"/>
    </row>
    <row r="28" spans="1:9" ht="11.1" customHeight="1">
      <c r="A28" s="701" t="s">
        <v>2152</v>
      </c>
      <c r="B28" s="702"/>
      <c r="C28" s="6"/>
      <c r="D28" s="203" t="s">
        <v>1370</v>
      </c>
      <c r="E28" s="202" t="s">
        <v>2153</v>
      </c>
      <c r="F28" s="202" t="s">
        <v>2227</v>
      </c>
      <c r="G28" s="202" t="s">
        <v>2228</v>
      </c>
      <c r="H28" s="6"/>
    </row>
    <row r="29" spans="1:9" ht="11.1" customHeight="1">
      <c r="A29" s="846" t="s">
        <v>2156</v>
      </c>
      <c r="B29" s="847"/>
      <c r="C29" s="6"/>
      <c r="D29" s="203" t="s">
        <v>1370</v>
      </c>
      <c r="E29" s="202" t="s">
        <v>2157</v>
      </c>
      <c r="F29" s="202" t="s">
        <v>2227</v>
      </c>
      <c r="G29" s="202" t="s">
        <v>2060</v>
      </c>
      <c r="H29" s="6"/>
    </row>
    <row r="30" spans="1:9" ht="11.1" customHeight="1">
      <c r="A30" s="824" t="s">
        <v>2071</v>
      </c>
      <c r="B30" s="825"/>
      <c r="C30" s="825"/>
      <c r="D30" s="825"/>
      <c r="E30" s="825"/>
      <c r="F30" s="825"/>
      <c r="G30" s="826"/>
      <c r="H30" s="207" t="s">
        <v>2293</v>
      </c>
    </row>
    <row r="31" spans="1:9" ht="11.45" customHeight="1">
      <c r="A31" s="827"/>
      <c r="B31" s="828"/>
      <c r="C31" s="828"/>
      <c r="D31" s="828"/>
      <c r="E31" s="828"/>
      <c r="F31" s="828"/>
      <c r="G31" s="829"/>
      <c r="H31" s="207" t="s">
        <v>2336</v>
      </c>
    </row>
    <row r="32" spans="1:9" ht="8.25" customHeight="1">
      <c r="A32" s="668" t="s">
        <v>1349</v>
      </c>
      <c r="B32" s="668"/>
      <c r="C32" s="668"/>
      <c r="D32" s="668"/>
      <c r="E32" s="668"/>
      <c r="F32" s="668"/>
      <c r="G32" s="668"/>
      <c r="H32" s="668"/>
      <c r="I32" s="668"/>
    </row>
    <row r="33" ht="38.1" customHeight="1"/>
  </sheetData>
  <mergeCells count="38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G21"/>
    <mergeCell ref="A22:H22"/>
    <mergeCell ref="A23:B23"/>
    <mergeCell ref="F23:G23"/>
    <mergeCell ref="A24:B24"/>
    <mergeCell ref="F24:G24"/>
    <mergeCell ref="A29:B29"/>
    <mergeCell ref="A30:G31"/>
    <mergeCell ref="A32:I32"/>
    <mergeCell ref="A25:G25"/>
    <mergeCell ref="A26:H26"/>
    <mergeCell ref="A27:C27"/>
    <mergeCell ref="G27:H27"/>
    <mergeCell ref="A28:B28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20.100000000000001" customHeight="1">
      <c r="A3" s="231" t="s">
        <v>1308</v>
      </c>
      <c r="B3" s="841" t="s">
        <v>2337</v>
      </c>
      <c r="C3" s="842"/>
      <c r="D3" s="842"/>
      <c r="E3" s="842"/>
      <c r="F3" s="843"/>
      <c r="G3" s="701" t="s">
        <v>1310</v>
      </c>
      <c r="H3" s="702"/>
    </row>
    <row r="4" spans="1:8" ht="11.1" customHeight="1">
      <c r="A4" s="252">
        <v>9.18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3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3">
        <v>59.543999999999997</v>
      </c>
      <c r="F7" s="203" t="s">
        <v>2338</v>
      </c>
      <c r="G7" s="206">
        <v>29.771999999999998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2339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203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2340</v>
      </c>
      <c r="B11" s="804"/>
      <c r="C11" s="678"/>
      <c r="D11" s="208" t="s">
        <v>1328</v>
      </c>
      <c r="E11" s="203" t="s">
        <v>2341</v>
      </c>
      <c r="F11" s="211">
        <v>1000</v>
      </c>
      <c r="G11" s="202" t="s">
        <v>2342</v>
      </c>
      <c r="H11" s="6"/>
    </row>
    <row r="12" spans="1:8" ht="11.1" customHeight="1">
      <c r="A12" s="391"/>
      <c r="B12" s="392"/>
      <c r="C12" s="393"/>
      <c r="D12" s="6"/>
      <c r="E12" s="6"/>
      <c r="F12" s="6"/>
      <c r="G12" s="6"/>
      <c r="H12" s="6"/>
    </row>
    <row r="13" spans="1:8" ht="11.1" customHeight="1">
      <c r="A13" s="391"/>
      <c r="B13" s="392"/>
      <c r="C13" s="393"/>
      <c r="D13" s="6"/>
      <c r="E13" s="6"/>
      <c r="F13" s="6"/>
      <c r="G13" s="6"/>
      <c r="H13" s="6"/>
    </row>
    <row r="14" spans="1:8" ht="11.1" customHeight="1">
      <c r="A14" s="662" t="s">
        <v>1325</v>
      </c>
      <c r="B14" s="663"/>
      <c r="C14" s="663"/>
      <c r="D14" s="663"/>
      <c r="E14" s="663"/>
      <c r="F14" s="663"/>
      <c r="G14" s="664"/>
      <c r="H14" s="207" t="s">
        <v>2343</v>
      </c>
    </row>
    <row r="15" spans="1:8" ht="24.75" customHeight="1">
      <c r="A15" s="671" t="s">
        <v>1336</v>
      </c>
      <c r="B15" s="672"/>
      <c r="C15" s="672"/>
      <c r="D15" s="672"/>
      <c r="E15" s="672"/>
      <c r="F15" s="672"/>
      <c r="G15" s="672"/>
      <c r="H15" s="673"/>
    </row>
    <row r="16" spans="1:8" ht="11.1" customHeight="1">
      <c r="A16" s="679" t="s">
        <v>1337</v>
      </c>
      <c r="B16" s="680"/>
      <c r="C16" s="208" t="s">
        <v>1328</v>
      </c>
      <c r="D16" s="199" t="s">
        <v>1330</v>
      </c>
      <c r="E16" s="203" t="s">
        <v>1338</v>
      </c>
      <c r="F16" s="679" t="s">
        <v>1339</v>
      </c>
      <c r="G16" s="680"/>
      <c r="H16" s="6"/>
    </row>
    <row r="17" spans="1:9" ht="11.1" customHeight="1">
      <c r="A17" s="830" t="s">
        <v>2066</v>
      </c>
      <c r="B17" s="831"/>
      <c r="C17" s="202" t="s">
        <v>1341</v>
      </c>
      <c r="D17" s="202" t="s">
        <v>1382</v>
      </c>
      <c r="E17" s="213">
        <v>238.17500000000001</v>
      </c>
      <c r="F17" s="669">
        <v>119.08799999999999</v>
      </c>
      <c r="G17" s="670"/>
      <c r="H17" s="6"/>
    </row>
    <row r="18" spans="1:9" ht="11.1" customHeight="1">
      <c r="A18" s="662" t="s">
        <v>1325</v>
      </c>
      <c r="B18" s="663"/>
      <c r="C18" s="663"/>
      <c r="D18" s="663"/>
      <c r="E18" s="663"/>
      <c r="F18" s="663"/>
      <c r="G18" s="664"/>
      <c r="H18" s="207" t="s">
        <v>2344</v>
      </c>
    </row>
    <row r="19" spans="1:9" ht="11.1" customHeight="1">
      <c r="A19" s="832" t="s">
        <v>1344</v>
      </c>
      <c r="B19" s="833"/>
      <c r="C19" s="833"/>
      <c r="D19" s="833"/>
      <c r="E19" s="833"/>
      <c r="F19" s="833"/>
      <c r="G19" s="833"/>
      <c r="H19" s="834"/>
    </row>
    <row r="20" spans="1:9" ht="11.1" customHeight="1">
      <c r="A20" s="674" t="s">
        <v>1314</v>
      </c>
      <c r="B20" s="675"/>
      <c r="C20" s="676"/>
      <c r="D20" s="208" t="s">
        <v>1328</v>
      </c>
      <c r="E20" s="203" t="s">
        <v>1329</v>
      </c>
      <c r="F20" s="201" t="s">
        <v>1330</v>
      </c>
      <c r="G20" s="677" t="s">
        <v>1318</v>
      </c>
      <c r="H20" s="678"/>
    </row>
    <row r="21" spans="1:9" ht="9.75" customHeight="1">
      <c r="A21" s="701" t="s">
        <v>2152</v>
      </c>
      <c r="B21" s="702"/>
      <c r="C21" s="6"/>
      <c r="D21" s="203" t="s">
        <v>1370</v>
      </c>
      <c r="E21" s="203" t="s">
        <v>2153</v>
      </c>
      <c r="F21" s="202" t="s">
        <v>2227</v>
      </c>
      <c r="G21" s="202" t="s">
        <v>2228</v>
      </c>
      <c r="H21" s="6"/>
    </row>
    <row r="22" spans="1:9" ht="11.1" customHeight="1">
      <c r="A22" s="846" t="s">
        <v>2156</v>
      </c>
      <c r="B22" s="847"/>
      <c r="C22" s="6"/>
      <c r="D22" s="203" t="s">
        <v>1370</v>
      </c>
      <c r="E22" s="203" t="s">
        <v>2157</v>
      </c>
      <c r="F22" s="202" t="s">
        <v>2227</v>
      </c>
      <c r="G22" s="202" t="s">
        <v>2060</v>
      </c>
      <c r="H22" s="6"/>
    </row>
    <row r="23" spans="1:9" ht="11.1" customHeight="1">
      <c r="A23" s="824" t="s">
        <v>2071</v>
      </c>
      <c r="B23" s="825"/>
      <c r="C23" s="825"/>
      <c r="D23" s="825"/>
      <c r="E23" s="825"/>
      <c r="F23" s="825"/>
      <c r="G23" s="826"/>
      <c r="H23" s="207" t="s">
        <v>2293</v>
      </c>
    </row>
    <row r="24" spans="1:9" ht="11.45" customHeight="1">
      <c r="A24" s="827"/>
      <c r="B24" s="828"/>
      <c r="C24" s="828"/>
      <c r="D24" s="828"/>
      <c r="E24" s="828"/>
      <c r="F24" s="828"/>
      <c r="G24" s="829"/>
      <c r="H24" s="207" t="s">
        <v>2345</v>
      </c>
    </row>
    <row r="25" spans="1:9" ht="8.25" customHeight="1">
      <c r="A25" s="668" t="s">
        <v>1349</v>
      </c>
      <c r="B25" s="668"/>
      <c r="C25" s="668"/>
      <c r="D25" s="668"/>
      <c r="E25" s="668"/>
      <c r="F25" s="668"/>
      <c r="G25" s="668"/>
      <c r="H25" s="668"/>
      <c r="I25" s="668"/>
    </row>
    <row r="26" spans="1:9" ht="38.1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G14"/>
    <mergeCell ref="A15:H15"/>
    <mergeCell ref="A16:B16"/>
    <mergeCell ref="F16:G16"/>
    <mergeCell ref="A21:B21"/>
    <mergeCell ref="A22:B22"/>
    <mergeCell ref="A23:G24"/>
    <mergeCell ref="A25:I25"/>
    <mergeCell ref="A17:B17"/>
    <mergeCell ref="F17:G17"/>
    <mergeCell ref="A18:G18"/>
    <mergeCell ref="A19:H19"/>
    <mergeCell ref="A20:C20"/>
    <mergeCell ref="G20:H20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2346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52">
        <v>9.19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2347</v>
      </c>
      <c r="G7" s="206">
        <v>11.909000000000001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2348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2349</v>
      </c>
      <c r="B11" s="804"/>
      <c r="C11" s="678"/>
      <c r="D11" s="6"/>
      <c r="E11" s="202" t="s">
        <v>2350</v>
      </c>
      <c r="F11" s="211">
        <v>1000</v>
      </c>
      <c r="G11" s="202" t="s">
        <v>2350</v>
      </c>
      <c r="H11" s="6"/>
    </row>
    <row r="12" spans="1:8" ht="11.1" customHeight="1">
      <c r="A12" s="677" t="s">
        <v>2351</v>
      </c>
      <c r="B12" s="804"/>
      <c r="C12" s="678"/>
      <c r="D12" s="208" t="s">
        <v>1328</v>
      </c>
      <c r="E12" s="202" t="s">
        <v>2186</v>
      </c>
      <c r="F12" s="211">
        <v>1000</v>
      </c>
      <c r="G12" s="202" t="s">
        <v>2186</v>
      </c>
      <c r="H12" s="6"/>
    </row>
    <row r="13" spans="1:8" ht="11.1" customHeight="1">
      <c r="A13" s="391"/>
      <c r="B13" s="392"/>
      <c r="C13" s="393"/>
      <c r="D13" s="6"/>
      <c r="E13" s="6"/>
      <c r="F13" s="6"/>
      <c r="G13" s="6"/>
      <c r="H13" s="6"/>
    </row>
    <row r="14" spans="1:8" ht="11.1" customHeight="1">
      <c r="A14" s="662" t="s">
        <v>1325</v>
      </c>
      <c r="B14" s="663"/>
      <c r="C14" s="663"/>
      <c r="D14" s="663"/>
      <c r="E14" s="663"/>
      <c r="F14" s="663"/>
      <c r="G14" s="664"/>
      <c r="H14" s="207" t="s">
        <v>2352</v>
      </c>
    </row>
    <row r="15" spans="1:8" ht="24.75" customHeight="1">
      <c r="A15" s="671" t="s">
        <v>1336</v>
      </c>
      <c r="B15" s="672"/>
      <c r="C15" s="672"/>
      <c r="D15" s="672"/>
      <c r="E15" s="672"/>
      <c r="F15" s="672"/>
      <c r="G15" s="672"/>
      <c r="H15" s="673"/>
    </row>
    <row r="16" spans="1:8" ht="11.1" customHeight="1">
      <c r="A16" s="679" t="s">
        <v>1337</v>
      </c>
      <c r="B16" s="680"/>
      <c r="C16" s="208" t="s">
        <v>1328</v>
      </c>
      <c r="D16" s="199" t="s">
        <v>1330</v>
      </c>
      <c r="E16" s="208" t="s">
        <v>1338</v>
      </c>
      <c r="F16" s="679" t="s">
        <v>1339</v>
      </c>
      <c r="G16" s="680"/>
      <c r="H16" s="6"/>
    </row>
    <row r="17" spans="1:9" ht="11.1" customHeight="1">
      <c r="A17" s="830" t="s">
        <v>2066</v>
      </c>
      <c r="B17" s="831"/>
      <c r="C17" s="202" t="s">
        <v>1341</v>
      </c>
      <c r="D17" s="202" t="s">
        <v>2290</v>
      </c>
      <c r="E17" s="212">
        <v>238.17500000000001</v>
      </c>
      <c r="F17" s="669">
        <v>47.634999999999998</v>
      </c>
      <c r="G17" s="670"/>
      <c r="H17" s="6"/>
    </row>
    <row r="18" spans="1:9" ht="9.75" customHeight="1">
      <c r="A18" s="662" t="s">
        <v>1325</v>
      </c>
      <c r="B18" s="663"/>
      <c r="C18" s="663"/>
      <c r="D18" s="663"/>
      <c r="E18" s="663"/>
      <c r="F18" s="663"/>
      <c r="G18" s="664"/>
      <c r="H18" s="207" t="s">
        <v>2078</v>
      </c>
    </row>
    <row r="19" spans="1:9" ht="11.1" customHeight="1">
      <c r="A19" s="832" t="s">
        <v>1344</v>
      </c>
      <c r="B19" s="833"/>
      <c r="C19" s="833"/>
      <c r="D19" s="833"/>
      <c r="E19" s="833"/>
      <c r="F19" s="833"/>
      <c r="G19" s="833"/>
      <c r="H19" s="834"/>
    </row>
    <row r="20" spans="1:9" ht="11.1" customHeight="1">
      <c r="A20" s="674" t="s">
        <v>1314</v>
      </c>
      <c r="B20" s="675"/>
      <c r="C20" s="676"/>
      <c r="D20" s="208" t="s">
        <v>1328</v>
      </c>
      <c r="E20" s="199" t="s">
        <v>1329</v>
      </c>
      <c r="F20" s="201" t="s">
        <v>1330</v>
      </c>
      <c r="G20" s="677" t="s">
        <v>1318</v>
      </c>
      <c r="H20" s="678"/>
    </row>
    <row r="21" spans="1:9" ht="11.1" customHeight="1">
      <c r="A21" s="701" t="s">
        <v>2152</v>
      </c>
      <c r="B21" s="702"/>
      <c r="C21" s="6"/>
      <c r="D21" s="203" t="s">
        <v>1370</v>
      </c>
      <c r="E21" s="199" t="s">
        <v>2153</v>
      </c>
      <c r="F21" s="202" t="s">
        <v>2227</v>
      </c>
      <c r="G21" s="202" t="s">
        <v>2228</v>
      </c>
      <c r="H21" s="6"/>
    </row>
    <row r="22" spans="1:9" ht="11.1" customHeight="1">
      <c r="A22" s="846" t="s">
        <v>2156</v>
      </c>
      <c r="B22" s="847"/>
      <c r="C22" s="6"/>
      <c r="D22" s="203" t="s">
        <v>1370</v>
      </c>
      <c r="E22" s="199" t="s">
        <v>2157</v>
      </c>
      <c r="F22" s="202" t="s">
        <v>2227</v>
      </c>
      <c r="G22" s="202" t="s">
        <v>2060</v>
      </c>
      <c r="H22" s="6"/>
    </row>
    <row r="23" spans="1:9" ht="11.1" customHeight="1">
      <c r="A23" s="824" t="s">
        <v>2071</v>
      </c>
      <c r="B23" s="825"/>
      <c r="C23" s="825"/>
      <c r="D23" s="825"/>
      <c r="E23" s="825"/>
      <c r="F23" s="825"/>
      <c r="G23" s="826"/>
      <c r="H23" s="207" t="s">
        <v>2293</v>
      </c>
    </row>
    <row r="24" spans="1:9" ht="11.45" customHeight="1">
      <c r="A24" s="827"/>
      <c r="B24" s="828"/>
      <c r="C24" s="828"/>
      <c r="D24" s="828"/>
      <c r="E24" s="828"/>
      <c r="F24" s="828"/>
      <c r="G24" s="829"/>
      <c r="H24" s="207" t="s">
        <v>2353</v>
      </c>
    </row>
    <row r="25" spans="1:9" ht="8.25" customHeight="1">
      <c r="A25" s="668" t="s">
        <v>1349</v>
      </c>
      <c r="B25" s="668"/>
      <c r="C25" s="668"/>
      <c r="D25" s="668"/>
      <c r="E25" s="668"/>
      <c r="F25" s="668"/>
      <c r="G25" s="668"/>
      <c r="H25" s="668"/>
      <c r="I25" s="668"/>
    </row>
    <row r="26" spans="1:9" ht="38.1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G14"/>
    <mergeCell ref="A15:H15"/>
    <mergeCell ref="A16:B16"/>
    <mergeCell ref="F16:G16"/>
    <mergeCell ref="A21:B21"/>
    <mergeCell ref="A22:B22"/>
    <mergeCell ref="A23:G24"/>
    <mergeCell ref="A25:I25"/>
    <mergeCell ref="A17:B17"/>
    <mergeCell ref="F17:G17"/>
    <mergeCell ref="A18:G18"/>
    <mergeCell ref="A19:H19"/>
    <mergeCell ref="A20:C20"/>
    <mergeCell ref="G20:H20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33203125" customWidth="1"/>
    <col min="9" max="9" width="5.8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2354</v>
      </c>
      <c r="C3" s="686"/>
      <c r="D3" s="686"/>
      <c r="E3" s="686"/>
      <c r="F3" s="687"/>
      <c r="G3" s="701" t="s">
        <v>1310</v>
      </c>
      <c r="H3" s="702"/>
    </row>
    <row r="4" spans="1:8" ht="11.1" customHeight="1">
      <c r="A4" s="252">
        <v>9.1999999999999993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1" t="s">
        <v>1316</v>
      </c>
      <c r="F6" s="201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8" t="s">
        <v>2076</v>
      </c>
      <c r="E7" s="212">
        <v>59.543999999999997</v>
      </c>
      <c r="F7" s="203" t="s">
        <v>2347</v>
      </c>
      <c r="G7" s="206">
        <v>11.909000000000001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2348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199" t="s">
        <v>1329</v>
      </c>
      <c r="F10" s="201" t="s">
        <v>1330</v>
      </c>
      <c r="G10" s="677" t="s">
        <v>1318</v>
      </c>
      <c r="H10" s="678"/>
    </row>
    <row r="11" spans="1:8" ht="11.1" customHeight="1">
      <c r="A11" s="677" t="s">
        <v>2355</v>
      </c>
      <c r="B11" s="804"/>
      <c r="C11" s="678"/>
      <c r="D11" s="208" t="s">
        <v>1328</v>
      </c>
      <c r="E11" s="208" t="s">
        <v>2356</v>
      </c>
      <c r="F11" s="211">
        <v>1000</v>
      </c>
      <c r="G11" s="202" t="s">
        <v>2356</v>
      </c>
      <c r="H11" s="6"/>
    </row>
    <row r="12" spans="1:8" ht="11.1" customHeight="1">
      <c r="A12" s="662" t="s">
        <v>1325</v>
      </c>
      <c r="B12" s="663"/>
      <c r="C12" s="663"/>
      <c r="D12" s="663"/>
      <c r="E12" s="663"/>
      <c r="F12" s="663"/>
      <c r="G12" s="664"/>
      <c r="H12" s="207" t="s">
        <v>2357</v>
      </c>
    </row>
    <row r="13" spans="1:8" ht="24.75" customHeight="1">
      <c r="A13" s="671" t="s">
        <v>1336</v>
      </c>
      <c r="B13" s="672"/>
      <c r="C13" s="672"/>
      <c r="D13" s="672"/>
      <c r="E13" s="672"/>
      <c r="F13" s="672"/>
      <c r="G13" s="672"/>
      <c r="H13" s="673"/>
    </row>
    <row r="14" spans="1:8" ht="11.1" customHeight="1">
      <c r="A14" s="679" t="s">
        <v>1337</v>
      </c>
      <c r="B14" s="680"/>
      <c r="C14" s="208" t="s">
        <v>1328</v>
      </c>
      <c r="D14" s="199" t="s">
        <v>1330</v>
      </c>
      <c r="E14" s="208" t="s">
        <v>1338</v>
      </c>
      <c r="F14" s="679" t="s">
        <v>1339</v>
      </c>
      <c r="G14" s="680"/>
      <c r="H14" s="6"/>
    </row>
    <row r="15" spans="1:8" ht="11.1" customHeight="1">
      <c r="A15" s="830" t="s">
        <v>2066</v>
      </c>
      <c r="B15" s="831"/>
      <c r="C15" s="202" t="s">
        <v>1341</v>
      </c>
      <c r="D15" s="202" t="s">
        <v>2290</v>
      </c>
      <c r="E15" s="212">
        <v>238.17500000000001</v>
      </c>
      <c r="F15" s="669">
        <v>47.634999999999998</v>
      </c>
      <c r="G15" s="670"/>
      <c r="H15" s="6"/>
    </row>
    <row r="16" spans="1:8" ht="11.1" customHeight="1">
      <c r="A16" s="662" t="s">
        <v>1325</v>
      </c>
      <c r="B16" s="663"/>
      <c r="C16" s="663"/>
      <c r="D16" s="663"/>
      <c r="E16" s="663"/>
      <c r="F16" s="663"/>
      <c r="G16" s="664"/>
      <c r="H16" s="207" t="s">
        <v>2078</v>
      </c>
    </row>
    <row r="17" spans="1:9" ht="11.1" customHeight="1">
      <c r="A17" s="832" t="s">
        <v>1344</v>
      </c>
      <c r="B17" s="833"/>
      <c r="C17" s="833"/>
      <c r="D17" s="833"/>
      <c r="E17" s="833"/>
      <c r="F17" s="833"/>
      <c r="G17" s="833"/>
      <c r="H17" s="834"/>
    </row>
    <row r="18" spans="1:9" ht="11.1" customHeight="1">
      <c r="A18" s="674" t="s">
        <v>1314</v>
      </c>
      <c r="B18" s="675"/>
      <c r="C18" s="676"/>
      <c r="D18" s="208" t="s">
        <v>1328</v>
      </c>
      <c r="E18" s="199" t="s">
        <v>1329</v>
      </c>
      <c r="F18" s="201" t="s">
        <v>1330</v>
      </c>
      <c r="G18" s="677" t="s">
        <v>1318</v>
      </c>
      <c r="H18" s="678"/>
    </row>
    <row r="19" spans="1:9" ht="11.1" customHeight="1">
      <c r="A19" s="701" t="s">
        <v>2152</v>
      </c>
      <c r="B19" s="702"/>
      <c r="C19" s="6"/>
      <c r="D19" s="203" t="s">
        <v>1370</v>
      </c>
      <c r="E19" s="199" t="s">
        <v>2153</v>
      </c>
      <c r="F19" s="202" t="s">
        <v>2227</v>
      </c>
      <c r="G19" s="202" t="s">
        <v>2228</v>
      </c>
      <c r="H19" s="6"/>
    </row>
    <row r="20" spans="1:9" ht="11.1" customHeight="1">
      <c r="A20" s="846" t="s">
        <v>2156</v>
      </c>
      <c r="B20" s="847"/>
      <c r="C20" s="6"/>
      <c r="D20" s="203" t="s">
        <v>1370</v>
      </c>
      <c r="E20" s="199" t="s">
        <v>2157</v>
      </c>
      <c r="F20" s="202" t="s">
        <v>2227</v>
      </c>
      <c r="G20" s="202" t="s">
        <v>2060</v>
      </c>
      <c r="H20" s="6"/>
    </row>
    <row r="21" spans="1:9" ht="11.1" customHeight="1">
      <c r="A21" s="824" t="s">
        <v>2071</v>
      </c>
      <c r="B21" s="825"/>
      <c r="C21" s="825"/>
      <c r="D21" s="825"/>
      <c r="E21" s="825"/>
      <c r="F21" s="825"/>
      <c r="G21" s="826"/>
      <c r="H21" s="207" t="s">
        <v>2293</v>
      </c>
    </row>
    <row r="22" spans="1:9" ht="11.45" customHeight="1">
      <c r="A22" s="827"/>
      <c r="B22" s="828"/>
      <c r="C22" s="828"/>
      <c r="D22" s="828"/>
      <c r="E22" s="828"/>
      <c r="F22" s="828"/>
      <c r="G22" s="829"/>
      <c r="H22" s="207" t="s">
        <v>2358</v>
      </c>
    </row>
    <row r="23" spans="1:9" ht="8.25" customHeight="1">
      <c r="A23" s="668" t="s">
        <v>1349</v>
      </c>
      <c r="B23" s="668"/>
      <c r="C23" s="668"/>
      <c r="D23" s="668"/>
      <c r="E23" s="668"/>
      <c r="F23" s="668"/>
      <c r="G23" s="668"/>
      <c r="H23" s="668"/>
      <c r="I23" s="668"/>
    </row>
    <row r="24" spans="1:9" ht="38.1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G12"/>
    <mergeCell ref="A13:H13"/>
    <mergeCell ref="A14:B14"/>
    <mergeCell ref="F14:G14"/>
    <mergeCell ref="A15:B15"/>
    <mergeCell ref="F15:G15"/>
    <mergeCell ref="A20:B20"/>
    <mergeCell ref="A21:G22"/>
    <mergeCell ref="A23:I23"/>
    <mergeCell ref="A16:G16"/>
    <mergeCell ref="A17:H17"/>
    <mergeCell ref="A18:C18"/>
    <mergeCell ref="G18:H18"/>
    <mergeCell ref="A19:B19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1.1640625" customWidth="1"/>
    <col min="2" max="2" width="33.83203125" customWidth="1"/>
    <col min="3" max="3" width="11.1640625" customWidth="1"/>
    <col min="4" max="4" width="11.33203125" customWidth="1"/>
    <col min="5" max="5" width="11.1640625" customWidth="1"/>
    <col min="6" max="6" width="10.6640625" customWidth="1"/>
    <col min="7" max="7" width="9.83203125" customWidth="1"/>
    <col min="8" max="8" width="11.83203125" customWidth="1"/>
    <col min="9" max="9" width="5.33203125" customWidth="1"/>
  </cols>
  <sheetData>
    <row r="1" spans="1:8" ht="54.6" customHeight="1">
      <c r="A1" s="674" t="s">
        <v>1306</v>
      </c>
      <c r="B1" s="675"/>
      <c r="C1" s="675"/>
      <c r="D1" s="676"/>
      <c r="E1" s="693" t="s">
        <v>1307</v>
      </c>
      <c r="F1" s="694"/>
      <c r="G1" s="694"/>
      <c r="H1" s="695"/>
    </row>
    <row r="2" spans="1:8" ht="11.1" customHeight="1">
      <c r="A2" s="391"/>
      <c r="B2" s="392"/>
      <c r="C2" s="392"/>
      <c r="D2" s="392"/>
      <c r="E2" s="392"/>
      <c r="F2" s="392"/>
      <c r="G2" s="392"/>
      <c r="H2" s="393"/>
    </row>
    <row r="3" spans="1:8" ht="11.1" customHeight="1">
      <c r="A3" s="199" t="s">
        <v>1308</v>
      </c>
      <c r="B3" s="685" t="s">
        <v>2359</v>
      </c>
      <c r="C3" s="686"/>
      <c r="D3" s="686"/>
      <c r="E3" s="686"/>
      <c r="F3" s="687"/>
      <c r="G3" s="688" t="s">
        <v>1310</v>
      </c>
      <c r="H3" s="689"/>
    </row>
    <row r="4" spans="1:8" ht="11.1" customHeight="1">
      <c r="A4" s="199" t="s">
        <v>2360</v>
      </c>
      <c r="B4" s="685" t="s">
        <v>1311</v>
      </c>
      <c r="C4" s="686"/>
      <c r="D4" s="686"/>
      <c r="E4" s="686"/>
      <c r="F4" s="687"/>
      <c r="G4" s="688" t="s">
        <v>1748</v>
      </c>
      <c r="H4" s="689"/>
    </row>
    <row r="5" spans="1:8" ht="11.1" customHeight="1">
      <c r="A5" s="690" t="s">
        <v>1313</v>
      </c>
      <c r="B5" s="691"/>
      <c r="C5" s="691"/>
      <c r="D5" s="691"/>
      <c r="E5" s="691"/>
      <c r="F5" s="691"/>
      <c r="G5" s="691"/>
      <c r="H5" s="692"/>
    </row>
    <row r="6" spans="1:8" ht="11.1" customHeight="1">
      <c r="A6" s="674" t="s">
        <v>1314</v>
      </c>
      <c r="B6" s="675"/>
      <c r="C6" s="676"/>
      <c r="D6" s="203" t="s">
        <v>1352</v>
      </c>
      <c r="E6" s="203" t="s">
        <v>1316</v>
      </c>
      <c r="F6" s="203" t="s">
        <v>1317</v>
      </c>
      <c r="G6" s="202" t="s">
        <v>1318</v>
      </c>
      <c r="H6" s="6"/>
    </row>
    <row r="7" spans="1:8" ht="11.1" customHeight="1">
      <c r="A7" s="679" t="s">
        <v>2037</v>
      </c>
      <c r="B7" s="681"/>
      <c r="C7" s="680"/>
      <c r="D7" s="203" t="s">
        <v>1354</v>
      </c>
      <c r="E7" s="213">
        <v>47.634999999999998</v>
      </c>
      <c r="F7" s="203" t="s">
        <v>2347</v>
      </c>
      <c r="G7" s="206">
        <v>9.5269999999999992</v>
      </c>
      <c r="H7" s="6"/>
    </row>
    <row r="8" spans="1:8" ht="11.1" customHeight="1">
      <c r="A8" s="662" t="s">
        <v>1325</v>
      </c>
      <c r="B8" s="663"/>
      <c r="C8" s="663"/>
      <c r="D8" s="663"/>
      <c r="E8" s="663"/>
      <c r="F8" s="663"/>
      <c r="G8" s="664"/>
      <c r="H8" s="207" t="s">
        <v>2038</v>
      </c>
    </row>
    <row r="9" spans="1:8" ht="24.75" customHeight="1">
      <c r="A9" s="682" t="s">
        <v>1327</v>
      </c>
      <c r="B9" s="683"/>
      <c r="C9" s="683"/>
      <c r="D9" s="683"/>
      <c r="E9" s="683"/>
      <c r="F9" s="683"/>
      <c r="G9" s="683"/>
      <c r="H9" s="684"/>
    </row>
    <row r="10" spans="1:8" ht="11.1" customHeight="1">
      <c r="A10" s="674" t="s">
        <v>1314</v>
      </c>
      <c r="B10" s="675"/>
      <c r="C10" s="676"/>
      <c r="D10" s="208" t="s">
        <v>1328</v>
      </c>
      <c r="E10" s="203" t="s">
        <v>1329</v>
      </c>
      <c r="F10" s="203" t="s">
        <v>1330</v>
      </c>
      <c r="G10" s="677" t="s">
        <v>1318</v>
      </c>
      <c r="H10" s="678"/>
    </row>
    <row r="11" spans="1:8" ht="11.1" customHeight="1">
      <c r="A11" s="391"/>
      <c r="B11" s="392"/>
      <c r="C11" s="393"/>
      <c r="D11" s="6"/>
      <c r="E11" s="6"/>
      <c r="F11" s="6"/>
      <c r="G11" s="202" t="s">
        <v>1384</v>
      </c>
      <c r="H11" s="6"/>
    </row>
    <row r="12" spans="1:8" ht="11.1" customHeight="1">
      <c r="A12" s="391"/>
      <c r="B12" s="392"/>
      <c r="C12" s="393"/>
      <c r="D12" s="6"/>
      <c r="E12" s="6"/>
      <c r="F12" s="6"/>
      <c r="G12" s="202" t="s">
        <v>1384</v>
      </c>
      <c r="H12" s="6"/>
    </row>
    <row r="13" spans="1:8" ht="11.1" customHeight="1">
      <c r="A13" s="391"/>
      <c r="B13" s="392"/>
      <c r="C13" s="393"/>
      <c r="D13" s="6"/>
      <c r="E13" s="6"/>
      <c r="F13" s="6"/>
      <c r="G13" s="6"/>
      <c r="H13" s="6"/>
    </row>
    <row r="14" spans="1:8" ht="11.1" customHeight="1">
      <c r="A14" s="662" t="s">
        <v>1325</v>
      </c>
      <c r="B14" s="663"/>
      <c r="C14" s="663"/>
      <c r="D14" s="663"/>
      <c r="E14" s="663"/>
      <c r="F14" s="663"/>
      <c r="G14" s="664"/>
      <c r="H14" s="215" t="s">
        <v>1380</v>
      </c>
    </row>
    <row r="15" spans="1:8" ht="24.75" customHeight="1">
      <c r="A15" s="671" t="s">
        <v>1336</v>
      </c>
      <c r="B15" s="672"/>
      <c r="C15" s="672"/>
      <c r="D15" s="672"/>
      <c r="E15" s="672"/>
      <c r="F15" s="672"/>
      <c r="G15" s="672"/>
      <c r="H15" s="673"/>
    </row>
    <row r="16" spans="1:8" ht="11.1" customHeight="1">
      <c r="A16" s="679" t="s">
        <v>1337</v>
      </c>
      <c r="B16" s="680"/>
      <c r="C16" s="208" t="s">
        <v>1328</v>
      </c>
      <c r="D16" s="199" t="s">
        <v>1330</v>
      </c>
      <c r="E16" s="203" t="s">
        <v>1338</v>
      </c>
      <c r="F16" s="679" t="s">
        <v>1339</v>
      </c>
      <c r="G16" s="680"/>
      <c r="H16" s="6"/>
    </row>
    <row r="17" spans="1:9" ht="11.1" customHeight="1">
      <c r="A17" s="830" t="s">
        <v>2066</v>
      </c>
      <c r="B17" s="831"/>
      <c r="C17" s="202" t="s">
        <v>1341</v>
      </c>
      <c r="D17" s="202" t="s">
        <v>2290</v>
      </c>
      <c r="E17" s="213">
        <v>238.17500000000001</v>
      </c>
      <c r="F17" s="669">
        <v>47.634999999999998</v>
      </c>
      <c r="G17" s="670"/>
      <c r="H17" s="6"/>
    </row>
    <row r="18" spans="1:9" ht="11.1" customHeight="1">
      <c r="A18" s="662" t="s">
        <v>1325</v>
      </c>
      <c r="B18" s="663"/>
      <c r="C18" s="663"/>
      <c r="D18" s="663"/>
      <c r="E18" s="663"/>
      <c r="F18" s="663"/>
      <c r="G18" s="664"/>
      <c r="H18" s="207" t="s">
        <v>2078</v>
      </c>
    </row>
    <row r="19" spans="1:9" ht="8.25" customHeight="1">
      <c r="A19" s="866" t="s">
        <v>1344</v>
      </c>
      <c r="B19" s="866"/>
      <c r="C19" s="866"/>
      <c r="D19" s="866"/>
      <c r="E19" s="866"/>
      <c r="F19" s="866"/>
      <c r="G19" s="866"/>
      <c r="H19" s="866"/>
      <c r="I19" s="866"/>
    </row>
    <row r="20" spans="1:9" ht="11.1" customHeight="1">
      <c r="A20" s="674" t="s">
        <v>1314</v>
      </c>
      <c r="B20" s="675"/>
      <c r="C20" s="676"/>
      <c r="D20" s="203" t="s">
        <v>1328</v>
      </c>
      <c r="E20" s="203" t="s">
        <v>1329</v>
      </c>
      <c r="F20" s="201" t="s">
        <v>1330</v>
      </c>
      <c r="G20" s="677" t="s">
        <v>1318</v>
      </c>
      <c r="H20" s="678"/>
    </row>
    <row r="21" spans="1:9" ht="11.1" customHeight="1">
      <c r="A21" s="679" t="s">
        <v>2361</v>
      </c>
      <c r="B21" s="681"/>
      <c r="C21" s="680"/>
      <c r="D21" s="203" t="s">
        <v>1370</v>
      </c>
      <c r="E21" s="203" t="s">
        <v>2153</v>
      </c>
      <c r="F21" s="202" t="s">
        <v>2094</v>
      </c>
      <c r="G21" s="202" t="s">
        <v>2216</v>
      </c>
      <c r="H21" s="6"/>
    </row>
    <row r="22" spans="1:9" ht="11.1" customHeight="1">
      <c r="A22" s="846" t="s">
        <v>2156</v>
      </c>
      <c r="B22" s="847"/>
      <c r="C22" s="6"/>
      <c r="D22" s="203" t="s">
        <v>1370</v>
      </c>
      <c r="E22" s="203" t="s">
        <v>2157</v>
      </c>
      <c r="F22" s="202" t="s">
        <v>2362</v>
      </c>
      <c r="G22" s="202" t="s">
        <v>2061</v>
      </c>
      <c r="H22" s="6"/>
    </row>
    <row r="23" spans="1:9" ht="11.1" customHeight="1">
      <c r="A23" s="662" t="s">
        <v>1325</v>
      </c>
      <c r="B23" s="663"/>
      <c r="C23" s="663"/>
      <c r="D23" s="663"/>
      <c r="E23" s="663"/>
      <c r="F23" s="663"/>
      <c r="G23" s="664"/>
      <c r="H23" s="207" t="s">
        <v>2363</v>
      </c>
    </row>
    <row r="24" spans="1:9" ht="11.1" customHeight="1">
      <c r="A24" s="471"/>
      <c r="B24" s="431"/>
      <c r="C24" s="431"/>
      <c r="D24" s="431"/>
      <c r="E24" s="431"/>
      <c r="F24" s="431"/>
      <c r="G24" s="431"/>
      <c r="H24" s="472"/>
    </row>
    <row r="25" spans="1:9" ht="9.75" customHeight="1">
      <c r="A25" s="665" t="s">
        <v>1347</v>
      </c>
      <c r="B25" s="666"/>
      <c r="C25" s="666"/>
      <c r="D25" s="666"/>
      <c r="E25" s="666"/>
      <c r="F25" s="666"/>
      <c r="G25" s="667"/>
      <c r="H25" s="207" t="s">
        <v>2364</v>
      </c>
    </row>
    <row r="26" spans="1:9" ht="8.25" customHeight="1">
      <c r="A26" s="668" t="s">
        <v>1349</v>
      </c>
      <c r="B26" s="668"/>
      <c r="C26" s="668"/>
      <c r="D26" s="668"/>
      <c r="E26" s="668"/>
      <c r="F26" s="668"/>
      <c r="G26" s="668"/>
      <c r="H26" s="668"/>
      <c r="I26" s="668"/>
    </row>
    <row r="27" spans="1:9" ht="0.95" customHeight="1"/>
    <row r="28" spans="1:9" ht="33.950000000000003" customHeight="1"/>
  </sheetData>
  <mergeCells count="33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G10:H10"/>
    <mergeCell ref="A11:C11"/>
    <mergeCell ref="A12:C12"/>
    <mergeCell ref="A13:C13"/>
    <mergeCell ref="A14:G14"/>
    <mergeCell ref="A15:H15"/>
    <mergeCell ref="A16:B16"/>
    <mergeCell ref="F16:G16"/>
    <mergeCell ref="A17:B17"/>
    <mergeCell ref="F17:G17"/>
    <mergeCell ref="A18:G18"/>
    <mergeCell ref="A19:I19"/>
    <mergeCell ref="A20:C20"/>
    <mergeCell ref="G20:H20"/>
    <mergeCell ref="A26:I26"/>
    <mergeCell ref="A21:C21"/>
    <mergeCell ref="A22:B22"/>
    <mergeCell ref="A23:G23"/>
    <mergeCell ref="A24:H24"/>
    <mergeCell ref="A25:G25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sqref="A1:G1"/>
    </sheetView>
  </sheetViews>
  <sheetFormatPr baseColWidth="10" defaultColWidth="8.83203125" defaultRowHeight="12.75"/>
  <cols>
    <col min="1" max="1" width="14.83203125" customWidth="1"/>
    <col min="2" max="2" width="44.83203125" customWidth="1"/>
    <col min="3" max="3" width="15.1640625" customWidth="1"/>
    <col min="4" max="4" width="14.83203125" customWidth="1"/>
    <col min="5" max="5" width="15.1640625" customWidth="1"/>
    <col min="6" max="6" width="11.33203125" customWidth="1"/>
  </cols>
  <sheetData>
    <row r="1" spans="1:5" ht="72.599999999999994" customHeight="1">
      <c r="A1" s="871" t="s">
        <v>2365</v>
      </c>
      <c r="B1" s="872"/>
      <c r="C1" s="872"/>
      <c r="D1" s="873"/>
      <c r="E1" s="258" t="s">
        <v>2366</v>
      </c>
    </row>
    <row r="2" spans="1:5" ht="14.45" customHeight="1">
      <c r="A2" s="391"/>
      <c r="B2" s="392"/>
      <c r="C2" s="392"/>
      <c r="D2" s="392"/>
      <c r="E2" s="392"/>
    </row>
    <row r="3" spans="1:5" ht="14.45" customHeight="1">
      <c r="A3" s="259" t="s">
        <v>2367</v>
      </c>
      <c r="B3" s="885" t="s">
        <v>2368</v>
      </c>
      <c r="C3" s="886"/>
      <c r="D3" s="886"/>
      <c r="E3" s="886"/>
    </row>
    <row r="4" spans="1:5" ht="14.45" customHeight="1">
      <c r="A4" s="259" t="s">
        <v>2369</v>
      </c>
      <c r="B4" s="885" t="s">
        <v>2370</v>
      </c>
      <c r="C4" s="886"/>
      <c r="D4" s="886"/>
      <c r="E4" s="886"/>
    </row>
    <row r="5" spans="1:5" ht="14.45" customHeight="1">
      <c r="A5" s="887" t="s">
        <v>2371</v>
      </c>
      <c r="B5" s="888"/>
      <c r="C5" s="888"/>
      <c r="D5" s="888"/>
      <c r="E5" s="888"/>
    </row>
    <row r="6" spans="1:5" ht="14.45" customHeight="1">
      <c r="A6" s="871" t="s">
        <v>2372</v>
      </c>
      <c r="B6" s="872"/>
      <c r="C6" s="873"/>
      <c r="D6" s="260" t="s">
        <v>2373</v>
      </c>
      <c r="E6" s="261" t="s">
        <v>2374</v>
      </c>
    </row>
    <row r="7" spans="1:5" ht="14.45" customHeight="1">
      <c r="A7" s="878" t="s">
        <v>2375</v>
      </c>
      <c r="B7" s="882"/>
      <c r="C7" s="879"/>
      <c r="D7" s="260" t="s">
        <v>2376</v>
      </c>
      <c r="E7" s="262">
        <v>952.7</v>
      </c>
    </row>
    <row r="8" spans="1:5" ht="50.25" customHeight="1">
      <c r="A8" s="883" t="s">
        <v>2377</v>
      </c>
      <c r="B8" s="884"/>
      <c r="C8" s="884"/>
      <c r="D8" s="884"/>
      <c r="E8" s="884"/>
    </row>
    <row r="9" spans="1:5" ht="14.45" customHeight="1">
      <c r="A9" s="871" t="s">
        <v>2372</v>
      </c>
      <c r="B9" s="872"/>
      <c r="C9" s="873"/>
      <c r="D9" s="263" t="s">
        <v>2378</v>
      </c>
      <c r="E9" s="264" t="s">
        <v>2379</v>
      </c>
    </row>
    <row r="10" spans="1:5" ht="14.45" customHeight="1">
      <c r="A10" s="391"/>
      <c r="B10" s="392"/>
      <c r="C10" s="393"/>
      <c r="D10" s="6"/>
      <c r="E10" s="6"/>
    </row>
    <row r="11" spans="1:5" ht="14.45" customHeight="1">
      <c r="A11" s="391"/>
      <c r="B11" s="392"/>
      <c r="C11" s="393"/>
      <c r="D11" s="6"/>
      <c r="E11" s="6"/>
    </row>
    <row r="12" spans="1:5" ht="14.45" customHeight="1">
      <c r="A12" s="391"/>
      <c r="B12" s="392"/>
      <c r="C12" s="393"/>
      <c r="D12" s="6"/>
      <c r="E12" s="6"/>
    </row>
    <row r="13" spans="1:5" ht="50.25" customHeight="1">
      <c r="A13" s="876" t="s">
        <v>2380</v>
      </c>
      <c r="B13" s="877"/>
      <c r="C13" s="877"/>
      <c r="D13" s="877"/>
      <c r="E13" s="877"/>
    </row>
    <row r="14" spans="1:5" ht="14.45" customHeight="1">
      <c r="A14" s="878" t="s">
        <v>2381</v>
      </c>
      <c r="B14" s="879"/>
      <c r="C14" s="263" t="s">
        <v>2378</v>
      </c>
      <c r="D14" s="259" t="s">
        <v>2382</v>
      </c>
      <c r="E14" s="265" t="s">
        <v>2383</v>
      </c>
    </row>
    <row r="15" spans="1:5" ht="14.45" customHeight="1">
      <c r="A15" s="880" t="s">
        <v>2384</v>
      </c>
      <c r="B15" s="881"/>
      <c r="C15" s="266" t="s">
        <v>2385</v>
      </c>
      <c r="D15" s="267">
        <v>4</v>
      </c>
      <c r="E15" s="268">
        <v>238.17500000000001</v>
      </c>
    </row>
    <row r="16" spans="1:5" ht="14.85" customHeight="1">
      <c r="A16" s="868"/>
      <c r="B16" s="869"/>
      <c r="C16" s="869"/>
      <c r="D16" s="869"/>
      <c r="E16" s="869"/>
    </row>
    <row r="17" spans="1:6" ht="11.25" customHeight="1">
      <c r="A17" s="870" t="s">
        <v>2386</v>
      </c>
      <c r="B17" s="870"/>
      <c r="C17" s="870"/>
      <c r="D17" s="870"/>
      <c r="E17" s="870"/>
      <c r="F17" s="870"/>
    </row>
    <row r="18" spans="1:6" ht="14.45" customHeight="1">
      <c r="A18" s="871" t="s">
        <v>2372</v>
      </c>
      <c r="B18" s="872"/>
      <c r="C18" s="873"/>
      <c r="D18" s="260" t="s">
        <v>2378</v>
      </c>
      <c r="E18" s="270" t="s">
        <v>2379</v>
      </c>
    </row>
    <row r="19" spans="1:6" ht="14.45" customHeight="1">
      <c r="A19" s="874" t="s">
        <v>2387</v>
      </c>
      <c r="B19" s="875"/>
      <c r="C19" s="6"/>
      <c r="D19" s="260" t="s">
        <v>2388</v>
      </c>
      <c r="E19" s="266" t="s">
        <v>2389</v>
      </c>
    </row>
    <row r="20" spans="1:6" ht="14.45" customHeight="1">
      <c r="A20" s="874" t="s">
        <v>2390</v>
      </c>
      <c r="B20" s="875"/>
      <c r="C20" s="6"/>
      <c r="D20" s="260" t="s">
        <v>2388</v>
      </c>
      <c r="E20" s="266" t="s">
        <v>2391</v>
      </c>
    </row>
    <row r="21" spans="1:6" ht="42" customHeight="1">
      <c r="A21" s="841"/>
      <c r="B21" s="842"/>
      <c r="C21" s="842"/>
      <c r="D21" s="842"/>
      <c r="E21" s="842"/>
    </row>
    <row r="22" spans="1:6" ht="11.25" customHeight="1">
      <c r="A22" s="867" t="s">
        <v>2392</v>
      </c>
      <c r="B22" s="867"/>
      <c r="C22" s="867"/>
      <c r="D22" s="867"/>
      <c r="E22" s="867"/>
      <c r="F22" s="867"/>
    </row>
    <row r="23" spans="1:6" ht="93" customHeight="1"/>
  </sheetData>
  <mergeCells count="22">
    <mergeCell ref="A1:D1"/>
    <mergeCell ref="A2:E2"/>
    <mergeCell ref="B3:E3"/>
    <mergeCell ref="B4:E4"/>
    <mergeCell ref="A5:E5"/>
    <mergeCell ref="A6:C6"/>
    <mergeCell ref="A7:C7"/>
    <mergeCell ref="A8:E8"/>
    <mergeCell ref="A9:C9"/>
    <mergeCell ref="A10:C10"/>
    <mergeCell ref="A11:C11"/>
    <mergeCell ref="A12:C12"/>
    <mergeCell ref="A13:E13"/>
    <mergeCell ref="A14:B14"/>
    <mergeCell ref="A15:B15"/>
    <mergeCell ref="A21:E21"/>
    <mergeCell ref="A22:F22"/>
    <mergeCell ref="A16:E16"/>
    <mergeCell ref="A17:F17"/>
    <mergeCell ref="A18:C18"/>
    <mergeCell ref="A19:B19"/>
    <mergeCell ref="A20:B20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sqref="A1:G1"/>
    </sheetView>
  </sheetViews>
  <sheetFormatPr baseColWidth="10" defaultColWidth="8.83203125" defaultRowHeight="12.75"/>
  <cols>
    <col min="1" max="1" width="14.1640625" customWidth="1"/>
    <col min="2" max="2" width="12.83203125" customWidth="1"/>
    <col min="3" max="3" width="15.83203125" customWidth="1"/>
    <col min="4" max="4" width="73.33203125" customWidth="1"/>
  </cols>
  <sheetData>
    <row r="1" spans="1:3" ht="72.599999999999994" customHeight="1">
      <c r="A1" s="898" t="s">
        <v>2393</v>
      </c>
      <c r="B1" s="898"/>
      <c r="C1" s="899"/>
    </row>
    <row r="2" spans="1:3" ht="14.45" customHeight="1">
      <c r="A2" s="392"/>
      <c r="B2" s="392"/>
      <c r="C2" s="393"/>
    </row>
    <row r="3" spans="1:3" ht="14.45" customHeight="1">
      <c r="A3" s="23"/>
      <c r="B3" s="874" t="s">
        <v>2394</v>
      </c>
      <c r="C3" s="875"/>
    </row>
    <row r="4" spans="1:3" ht="14.45" customHeight="1">
      <c r="A4" s="23"/>
      <c r="B4" s="874" t="s">
        <v>2395</v>
      </c>
      <c r="C4" s="875"/>
    </row>
    <row r="5" spans="1:3" ht="14.45" customHeight="1">
      <c r="A5" s="392"/>
      <c r="B5" s="392"/>
      <c r="C5" s="393"/>
    </row>
    <row r="6" spans="1:3" ht="14.45" customHeight="1">
      <c r="A6" s="260" t="s">
        <v>2396</v>
      </c>
      <c r="B6" s="266" t="s">
        <v>2397</v>
      </c>
      <c r="C6" s="6"/>
    </row>
    <row r="7" spans="1:3" ht="14.45" customHeight="1">
      <c r="A7" s="260" t="s">
        <v>2398</v>
      </c>
      <c r="B7" s="266" t="s">
        <v>2399</v>
      </c>
      <c r="C7" s="6"/>
    </row>
    <row r="8" spans="1:3" ht="14.45" customHeight="1">
      <c r="A8" s="893" t="s">
        <v>2400</v>
      </c>
      <c r="B8" s="894"/>
      <c r="C8" s="271" t="s">
        <v>2401</v>
      </c>
    </row>
    <row r="9" spans="1:3" ht="29.1" customHeight="1">
      <c r="A9" s="897"/>
      <c r="B9" s="897"/>
      <c r="C9" s="504"/>
    </row>
    <row r="10" spans="1:3" ht="14.45" customHeight="1">
      <c r="A10" s="260" t="s">
        <v>2382</v>
      </c>
      <c r="B10" s="266" t="s">
        <v>2397</v>
      </c>
      <c r="C10" s="6"/>
    </row>
    <row r="11" spans="1:3" ht="14.45" customHeight="1">
      <c r="A11" s="6"/>
      <c r="B11" s="266" t="s">
        <v>2402</v>
      </c>
      <c r="C11" s="6"/>
    </row>
    <row r="12" spans="1:3" ht="14.45" customHeight="1">
      <c r="A12" s="6"/>
      <c r="B12" s="6"/>
      <c r="C12" s="6"/>
    </row>
    <row r="13" spans="1:3" ht="14.45" customHeight="1">
      <c r="A13" s="6"/>
      <c r="B13" s="6"/>
      <c r="C13" s="6"/>
    </row>
    <row r="14" spans="1:3" ht="14.45" customHeight="1">
      <c r="A14" s="893" t="s">
        <v>2400</v>
      </c>
      <c r="B14" s="894"/>
      <c r="C14" s="273" t="s">
        <v>2403</v>
      </c>
    </row>
    <row r="15" spans="1:3" ht="29.1" customHeight="1">
      <c r="A15" s="897"/>
      <c r="B15" s="897"/>
      <c r="C15" s="504"/>
    </row>
    <row r="16" spans="1:3" ht="14.45" customHeight="1">
      <c r="A16" s="878" t="s">
        <v>2404</v>
      </c>
      <c r="B16" s="879"/>
      <c r="C16" s="6"/>
    </row>
    <row r="17" spans="1:4" ht="14.45" customHeight="1">
      <c r="A17" s="891">
        <v>952.7</v>
      </c>
      <c r="B17" s="892"/>
      <c r="C17" s="6"/>
    </row>
    <row r="18" spans="1:4" ht="14.45" customHeight="1">
      <c r="A18" s="893" t="s">
        <v>2400</v>
      </c>
      <c r="B18" s="894"/>
      <c r="C18" s="271" t="s">
        <v>2405</v>
      </c>
    </row>
    <row r="19" spans="1:4" ht="14.45" customHeight="1">
      <c r="A19" s="263" t="s">
        <v>2382</v>
      </c>
      <c r="B19" s="266" t="s">
        <v>2397</v>
      </c>
      <c r="C19" s="6"/>
    </row>
    <row r="20" spans="1:4" ht="14.45" customHeight="1">
      <c r="A20" s="266" t="s">
        <v>2406</v>
      </c>
      <c r="B20" s="266" t="s">
        <v>2407</v>
      </c>
      <c r="C20" s="6"/>
    </row>
    <row r="21" spans="1:4" ht="14.45" customHeight="1">
      <c r="A21" s="266" t="s">
        <v>2408</v>
      </c>
      <c r="B21" s="266" t="s">
        <v>2409</v>
      </c>
      <c r="C21" s="6"/>
    </row>
    <row r="22" spans="1:4" ht="14.45" customHeight="1">
      <c r="A22" s="893" t="s">
        <v>2400</v>
      </c>
      <c r="B22" s="894"/>
      <c r="C22" s="271" t="s">
        <v>2410</v>
      </c>
    </row>
    <row r="23" spans="1:4" ht="14.45" customHeight="1">
      <c r="A23" s="431"/>
      <c r="B23" s="431"/>
      <c r="C23" s="472"/>
    </row>
    <row r="24" spans="1:4" ht="12.95" customHeight="1">
      <c r="A24" s="895" t="s">
        <v>2411</v>
      </c>
      <c r="B24" s="896"/>
      <c r="C24" s="271" t="s">
        <v>2412</v>
      </c>
    </row>
    <row r="25" spans="1:4" ht="33" customHeight="1">
      <c r="A25" s="889" t="s">
        <v>2413</v>
      </c>
      <c r="B25" s="889"/>
      <c r="C25" s="889"/>
      <c r="D25" s="889"/>
    </row>
    <row r="26" spans="1:4" ht="33" customHeight="1">
      <c r="A26" s="890" t="s">
        <v>2414</v>
      </c>
      <c r="B26" s="890"/>
      <c r="C26" s="890"/>
      <c r="D26" s="890"/>
    </row>
  </sheetData>
  <mergeCells count="17">
    <mergeCell ref="A1:C1"/>
    <mergeCell ref="A2:C2"/>
    <mergeCell ref="B3:C3"/>
    <mergeCell ref="B4:C4"/>
    <mergeCell ref="A5:C5"/>
    <mergeCell ref="A8:B8"/>
    <mergeCell ref="A9:C9"/>
    <mergeCell ref="A14:B14"/>
    <mergeCell ref="A15:C15"/>
    <mergeCell ref="A16:B16"/>
    <mergeCell ref="A25:D25"/>
    <mergeCell ref="A26:D26"/>
    <mergeCell ref="A17:B17"/>
    <mergeCell ref="A18:B18"/>
    <mergeCell ref="A22:B22"/>
    <mergeCell ref="A23:C23"/>
    <mergeCell ref="A24:B2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sqref="A1:G1"/>
    </sheetView>
  </sheetViews>
  <sheetFormatPr baseColWidth="10" defaultColWidth="8.83203125" defaultRowHeight="12.75"/>
  <cols>
    <col min="1" max="1" width="24" customWidth="1"/>
    <col min="2" max="2" width="9.6640625" customWidth="1"/>
    <col min="3" max="3" width="14.1640625" customWidth="1"/>
    <col min="4" max="4" width="12.6640625" customWidth="1"/>
    <col min="5" max="5" width="27.1640625" customWidth="1"/>
  </cols>
  <sheetData>
    <row r="1" spans="1:5" ht="20.85" customHeight="1">
      <c r="A1" s="408" t="s">
        <v>605</v>
      </c>
      <c r="B1" s="409"/>
      <c r="C1" s="409"/>
      <c r="D1" s="409"/>
      <c r="E1" s="410"/>
    </row>
    <row r="2" spans="1:5" ht="12.75" customHeight="1">
      <c r="A2" s="32" t="s">
        <v>580</v>
      </c>
      <c r="B2" s="33" t="s">
        <v>581</v>
      </c>
      <c r="C2" s="34" t="s">
        <v>589</v>
      </c>
      <c r="D2" s="35">
        <v>76.433999999999997</v>
      </c>
      <c r="E2" s="62" t="s">
        <v>606</v>
      </c>
    </row>
    <row r="3" spans="1:5" ht="12.75" customHeight="1">
      <c r="A3" s="36" t="s">
        <v>583</v>
      </c>
      <c r="B3" s="37" t="s">
        <v>581</v>
      </c>
      <c r="C3" s="38" t="s">
        <v>600</v>
      </c>
      <c r="D3" s="39">
        <v>54.595999999999997</v>
      </c>
      <c r="E3" s="64" t="s">
        <v>607</v>
      </c>
    </row>
    <row r="4" spans="1:5" ht="21.2" customHeight="1">
      <c r="A4" s="45" t="s">
        <v>584</v>
      </c>
      <c r="B4" s="46" t="s">
        <v>581</v>
      </c>
      <c r="C4" s="47" t="s">
        <v>585</v>
      </c>
      <c r="D4" s="48">
        <v>98.272999999999996</v>
      </c>
      <c r="E4" s="63" t="s">
        <v>608</v>
      </c>
    </row>
    <row r="5" spans="1:5" ht="12.75" customHeight="1">
      <c r="A5" s="42" t="s">
        <v>587</v>
      </c>
      <c r="B5" s="398"/>
      <c r="C5" s="399"/>
      <c r="D5" s="400"/>
      <c r="E5" s="61" t="s">
        <v>609</v>
      </c>
    </row>
    <row r="6" spans="1:5" ht="20.85" customHeight="1">
      <c r="A6" s="403" t="s">
        <v>610</v>
      </c>
      <c r="B6" s="404"/>
      <c r="C6" s="404"/>
      <c r="D6" s="404"/>
      <c r="E6" s="405"/>
    </row>
    <row r="7" spans="1:5" ht="12.75" customHeight="1">
      <c r="A7" s="32" t="s">
        <v>580</v>
      </c>
      <c r="B7" s="33" t="s">
        <v>581</v>
      </c>
      <c r="C7" s="34" t="s">
        <v>611</v>
      </c>
      <c r="D7" s="35">
        <v>76.433999999999997</v>
      </c>
      <c r="E7" s="62" t="s">
        <v>612</v>
      </c>
    </row>
    <row r="8" spans="1:5" ht="12.75" customHeight="1">
      <c r="A8" s="36" t="s">
        <v>583</v>
      </c>
      <c r="B8" s="37" t="s">
        <v>581</v>
      </c>
      <c r="C8" s="38" t="s">
        <v>613</v>
      </c>
      <c r="D8" s="39">
        <v>54.595999999999997</v>
      </c>
      <c r="E8" s="64" t="s">
        <v>614</v>
      </c>
    </row>
    <row r="9" spans="1:5" ht="12.75" customHeight="1">
      <c r="A9" s="36" t="s">
        <v>584</v>
      </c>
      <c r="B9" s="37" t="s">
        <v>581</v>
      </c>
      <c r="C9" s="38" t="s">
        <v>585</v>
      </c>
      <c r="D9" s="39">
        <v>98.272999999999996</v>
      </c>
      <c r="E9" s="64" t="s">
        <v>608</v>
      </c>
    </row>
    <row r="10" spans="1:5" ht="12.75" customHeight="1">
      <c r="A10" s="41"/>
      <c r="B10" s="41"/>
      <c r="C10" s="41"/>
      <c r="D10" s="41"/>
      <c r="E10" s="63" t="s">
        <v>586</v>
      </c>
    </row>
    <row r="11" spans="1:5" ht="12.75" customHeight="1">
      <c r="A11" s="42" t="s">
        <v>587</v>
      </c>
      <c r="B11" s="398"/>
      <c r="C11" s="399"/>
      <c r="D11" s="400"/>
      <c r="E11" s="61" t="s">
        <v>615</v>
      </c>
    </row>
    <row r="12" spans="1:5" ht="20.85" customHeight="1">
      <c r="A12" s="403" t="s">
        <v>616</v>
      </c>
      <c r="B12" s="404"/>
      <c r="C12" s="404"/>
      <c r="D12" s="404"/>
      <c r="E12" s="405"/>
    </row>
    <row r="13" spans="1:5" ht="12.75" customHeight="1">
      <c r="A13" s="32" t="s">
        <v>580</v>
      </c>
      <c r="B13" s="33" t="s">
        <v>581</v>
      </c>
      <c r="C13" s="34" t="s">
        <v>589</v>
      </c>
      <c r="D13" s="35">
        <v>76.433999999999997</v>
      </c>
      <c r="E13" s="62" t="s">
        <v>606</v>
      </c>
    </row>
    <row r="14" spans="1:5" ht="12.75" customHeight="1">
      <c r="A14" s="36" t="s">
        <v>583</v>
      </c>
      <c r="B14" s="37" t="s">
        <v>581</v>
      </c>
      <c r="C14" s="38" t="s">
        <v>611</v>
      </c>
      <c r="D14" s="39">
        <v>54.595999999999997</v>
      </c>
      <c r="E14" s="64" t="s">
        <v>617</v>
      </c>
    </row>
    <row r="15" spans="1:5" ht="12.75" customHeight="1">
      <c r="A15" s="36" t="s">
        <v>584</v>
      </c>
      <c r="B15" s="37" t="s">
        <v>581</v>
      </c>
      <c r="C15" s="38" t="s">
        <v>585</v>
      </c>
      <c r="D15" s="39">
        <v>98.272999999999996</v>
      </c>
      <c r="E15" s="64" t="s">
        <v>608</v>
      </c>
    </row>
    <row r="16" spans="1:5" ht="12.75" customHeight="1">
      <c r="A16" s="41"/>
      <c r="B16" s="41"/>
      <c r="C16" s="41"/>
      <c r="D16" s="41"/>
      <c r="E16" s="63" t="s">
        <v>586</v>
      </c>
    </row>
    <row r="17" spans="1:5" ht="12.75" customHeight="1">
      <c r="A17" s="42" t="s">
        <v>587</v>
      </c>
      <c r="B17" s="398"/>
      <c r="C17" s="399"/>
      <c r="D17" s="400"/>
      <c r="E17" s="61" t="s">
        <v>618</v>
      </c>
    </row>
    <row r="18" spans="1:5" ht="20.85" customHeight="1">
      <c r="A18" s="403" t="s">
        <v>619</v>
      </c>
      <c r="B18" s="404"/>
      <c r="C18" s="404"/>
      <c r="D18" s="404"/>
      <c r="E18" s="405"/>
    </row>
    <row r="19" spans="1:5" ht="12.75" customHeight="1">
      <c r="A19" s="32" t="s">
        <v>580</v>
      </c>
      <c r="B19" s="33" t="s">
        <v>581</v>
      </c>
      <c r="C19" s="34" t="s">
        <v>589</v>
      </c>
      <c r="D19" s="35">
        <v>76.433999999999997</v>
      </c>
      <c r="E19" s="62" t="s">
        <v>606</v>
      </c>
    </row>
    <row r="20" spans="1:5" ht="12.75" customHeight="1">
      <c r="A20" s="36" t="s">
        <v>583</v>
      </c>
      <c r="B20" s="37" t="s">
        <v>581</v>
      </c>
      <c r="C20" s="38" t="s">
        <v>620</v>
      </c>
      <c r="D20" s="39">
        <v>54.595999999999997</v>
      </c>
      <c r="E20" s="64" t="s">
        <v>621</v>
      </c>
    </row>
    <row r="21" spans="1:5" ht="21.2" customHeight="1">
      <c r="A21" s="45" t="s">
        <v>584</v>
      </c>
      <c r="B21" s="46" t="s">
        <v>581</v>
      </c>
      <c r="C21" s="47" t="s">
        <v>585</v>
      </c>
      <c r="D21" s="48">
        <v>98.272999999999996</v>
      </c>
      <c r="E21" s="63" t="s">
        <v>608</v>
      </c>
    </row>
    <row r="22" spans="1:5" ht="12.75" customHeight="1">
      <c r="A22" s="42" t="s">
        <v>587</v>
      </c>
      <c r="B22" s="398"/>
      <c r="C22" s="399"/>
      <c r="D22" s="400"/>
      <c r="E22" s="61" t="s">
        <v>622</v>
      </c>
    </row>
    <row r="23" spans="1:5" ht="20.85" customHeight="1">
      <c r="A23" s="408" t="s">
        <v>623</v>
      </c>
      <c r="B23" s="409"/>
      <c r="C23" s="409"/>
      <c r="D23" s="409"/>
      <c r="E23" s="410"/>
    </row>
    <row r="24" spans="1:5" ht="12.75" customHeight="1">
      <c r="A24" s="32" t="s">
        <v>580</v>
      </c>
      <c r="B24" s="33" t="s">
        <v>581</v>
      </c>
      <c r="C24" s="34" t="s">
        <v>589</v>
      </c>
      <c r="D24" s="35">
        <v>76.433999999999997</v>
      </c>
      <c r="E24" s="62" t="s">
        <v>606</v>
      </c>
    </row>
    <row r="25" spans="1:5" ht="12.75" customHeight="1">
      <c r="A25" s="36" t="s">
        <v>583</v>
      </c>
      <c r="B25" s="37" t="s">
        <v>581</v>
      </c>
      <c r="C25" s="38" t="s">
        <v>597</v>
      </c>
      <c r="D25" s="39">
        <v>54.595999999999997</v>
      </c>
      <c r="E25" s="64" t="s">
        <v>624</v>
      </c>
    </row>
    <row r="26" spans="1:5" ht="21.2" customHeight="1">
      <c r="A26" s="45" t="s">
        <v>584</v>
      </c>
      <c r="B26" s="46" t="s">
        <v>581</v>
      </c>
      <c r="C26" s="47" t="s">
        <v>585</v>
      </c>
      <c r="D26" s="48">
        <v>98.272999999999996</v>
      </c>
      <c r="E26" s="63" t="s">
        <v>608</v>
      </c>
    </row>
    <row r="27" spans="1:5" ht="12.75" customHeight="1">
      <c r="A27" s="42" t="s">
        <v>587</v>
      </c>
      <c r="B27" s="398"/>
      <c r="C27" s="399"/>
      <c r="D27" s="400"/>
      <c r="E27" s="61" t="s">
        <v>625</v>
      </c>
    </row>
  </sheetData>
  <mergeCells count="10">
    <mergeCell ref="A1:E1"/>
    <mergeCell ref="B5:D5"/>
    <mergeCell ref="A6:E6"/>
    <mergeCell ref="B11:D11"/>
    <mergeCell ref="A12:E12"/>
    <mergeCell ref="B17:D17"/>
    <mergeCell ref="A18:E18"/>
    <mergeCell ref="B22:D22"/>
    <mergeCell ref="A23:E23"/>
    <mergeCell ref="B27:D2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8.6640625" customWidth="1"/>
    <col min="8" max="8" width="10" customWidth="1"/>
    <col min="9" max="9" width="17.6640625" customWidth="1"/>
  </cols>
  <sheetData>
    <row r="1" spans="1:8" ht="48.6" customHeight="1">
      <c r="A1" s="754" t="s">
        <v>2415</v>
      </c>
      <c r="B1" s="755"/>
      <c r="C1" s="755"/>
      <c r="D1" s="756"/>
      <c r="E1" s="901" t="s">
        <v>1884</v>
      </c>
      <c r="F1" s="902"/>
      <c r="G1" s="902"/>
      <c r="H1" s="903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2416</v>
      </c>
      <c r="C3" s="749"/>
      <c r="D3" s="749"/>
      <c r="E3" s="749"/>
      <c r="F3" s="750"/>
      <c r="G3" s="904" t="s">
        <v>874</v>
      </c>
      <c r="H3" s="905"/>
    </row>
    <row r="4" spans="1:8" ht="9.75" customHeight="1">
      <c r="A4" s="187">
        <v>10.1</v>
      </c>
      <c r="B4" s="748" t="s">
        <v>1886</v>
      </c>
      <c r="C4" s="749"/>
      <c r="D4" s="749"/>
      <c r="E4" s="749"/>
      <c r="F4" s="750"/>
      <c r="G4" s="528" t="s">
        <v>2417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5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1609</v>
      </c>
      <c r="G7" s="274">
        <v>750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1609</v>
      </c>
      <c r="G8" s="274">
        <v>433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10.138</v>
      </c>
      <c r="F9" s="196" t="s">
        <v>2418</v>
      </c>
      <c r="G9" s="274">
        <v>608</v>
      </c>
      <c r="H9" s="6"/>
    </row>
    <row r="10" spans="1:8" ht="9.75" customHeight="1">
      <c r="A10" s="619" t="s">
        <v>1281</v>
      </c>
      <c r="B10" s="620"/>
      <c r="C10" s="620"/>
      <c r="D10" s="620"/>
      <c r="E10" s="620"/>
      <c r="F10" s="620"/>
      <c r="G10" s="621"/>
      <c r="H10" s="195" t="s">
        <v>2419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711" t="s">
        <v>1274</v>
      </c>
      <c r="H12" s="713"/>
    </row>
    <row r="13" spans="1:8" ht="9.75" customHeight="1">
      <c r="A13" s="642" t="s">
        <v>2420</v>
      </c>
      <c r="B13" s="644"/>
      <c r="C13" s="643"/>
      <c r="D13" s="189" t="s">
        <v>1414</v>
      </c>
      <c r="E13" s="192">
        <v>834.41200000000003</v>
      </c>
      <c r="F13" s="226" t="s">
        <v>1593</v>
      </c>
      <c r="G13" s="185" t="s">
        <v>2421</v>
      </c>
      <c r="H13" s="6"/>
    </row>
    <row r="14" spans="1:8" ht="9.75" customHeight="1">
      <c r="A14" s="619" t="s">
        <v>1281</v>
      </c>
      <c r="B14" s="620"/>
      <c r="C14" s="620"/>
      <c r="D14" s="620"/>
      <c r="E14" s="620"/>
      <c r="F14" s="620"/>
      <c r="G14" s="621"/>
      <c r="H14" s="195" t="s">
        <v>2422</v>
      </c>
    </row>
    <row r="15" spans="1:8" ht="19.5" customHeight="1">
      <c r="A15" s="734" t="s">
        <v>1291</v>
      </c>
      <c r="B15" s="735"/>
      <c r="C15" s="735"/>
      <c r="D15" s="735"/>
      <c r="E15" s="735"/>
      <c r="F15" s="735"/>
      <c r="G15" s="735"/>
      <c r="H15" s="736"/>
    </row>
    <row r="16" spans="1:8" ht="9.75" customHeight="1">
      <c r="A16" s="642" t="s">
        <v>1292</v>
      </c>
      <c r="B16" s="643"/>
      <c r="C16" s="196" t="s">
        <v>1284</v>
      </c>
      <c r="D16" s="185" t="s">
        <v>1286</v>
      </c>
      <c r="E16" s="189" t="s">
        <v>1293</v>
      </c>
      <c r="F16" s="642" t="s">
        <v>1294</v>
      </c>
      <c r="G16" s="643"/>
      <c r="H16" s="6"/>
    </row>
    <row r="17" spans="1:9" ht="9.75" customHeight="1">
      <c r="A17" s="737" t="s">
        <v>2423</v>
      </c>
      <c r="B17" s="738"/>
      <c r="C17" s="190" t="s">
        <v>1296</v>
      </c>
      <c r="D17" s="226" t="s">
        <v>1854</v>
      </c>
      <c r="E17" s="192">
        <v>84.486999999999995</v>
      </c>
      <c r="F17" s="628">
        <v>10.138</v>
      </c>
      <c r="G17" s="629"/>
      <c r="H17" s="6"/>
    </row>
    <row r="18" spans="1:9" ht="9.75" customHeight="1">
      <c r="A18" s="619" t="s">
        <v>1281</v>
      </c>
      <c r="B18" s="620"/>
      <c r="C18" s="620"/>
      <c r="D18" s="620"/>
      <c r="E18" s="620"/>
      <c r="F18" s="620"/>
      <c r="G18" s="621"/>
      <c r="H18" s="195" t="s">
        <v>2424</v>
      </c>
    </row>
    <row r="19" spans="1:9" ht="8.25" customHeight="1">
      <c r="A19" s="900" t="s">
        <v>1299</v>
      </c>
      <c r="B19" s="900"/>
      <c r="C19" s="900"/>
      <c r="D19" s="900"/>
      <c r="E19" s="900"/>
      <c r="F19" s="900"/>
      <c r="G19" s="900"/>
      <c r="H19" s="900"/>
      <c r="I19" s="900"/>
    </row>
    <row r="20" spans="1:9" ht="9.75" customHeight="1">
      <c r="A20" s="633" t="s">
        <v>1270</v>
      </c>
      <c r="B20" s="634"/>
      <c r="C20" s="635"/>
      <c r="D20" s="196" t="s">
        <v>1284</v>
      </c>
      <c r="E20" s="185" t="s">
        <v>1285</v>
      </c>
      <c r="F20" s="188" t="s">
        <v>1286</v>
      </c>
      <c r="G20" s="711" t="s">
        <v>1274</v>
      </c>
      <c r="H20" s="713"/>
    </row>
    <row r="21" spans="1:9" ht="9.75" customHeight="1">
      <c r="A21" s="391"/>
      <c r="B21" s="392"/>
      <c r="C21" s="393"/>
      <c r="D21" s="6"/>
      <c r="E21" s="6"/>
      <c r="F21" s="6"/>
      <c r="G21" s="6"/>
      <c r="H21" s="6"/>
    </row>
    <row r="22" spans="1:9" ht="9.75" customHeight="1">
      <c r="A22" s="619" t="s">
        <v>1281</v>
      </c>
      <c r="B22" s="620"/>
      <c r="C22" s="620"/>
      <c r="D22" s="620"/>
      <c r="E22" s="620"/>
      <c r="F22" s="620"/>
      <c r="G22" s="621"/>
      <c r="H22" s="216" t="s">
        <v>1394</v>
      </c>
    </row>
    <row r="23" spans="1:9" ht="9.75" customHeight="1">
      <c r="A23" s="471"/>
      <c r="B23" s="431"/>
      <c r="C23" s="431"/>
      <c r="D23" s="431"/>
      <c r="E23" s="431"/>
      <c r="F23" s="431"/>
      <c r="G23" s="431"/>
      <c r="H23" s="472"/>
    </row>
    <row r="24" spans="1:9" ht="10.35" customHeight="1">
      <c r="A24" s="622" t="s">
        <v>1303</v>
      </c>
      <c r="B24" s="623"/>
      <c r="C24" s="623"/>
      <c r="D24" s="623"/>
      <c r="E24" s="623"/>
      <c r="F24" s="623"/>
      <c r="G24" s="624"/>
      <c r="H24" s="195" t="s">
        <v>2425</v>
      </c>
    </row>
    <row r="25" spans="1:9" ht="8.25" customHeight="1">
      <c r="A25" s="625" t="s">
        <v>1305</v>
      </c>
      <c r="B25" s="625"/>
      <c r="C25" s="625"/>
      <c r="D25" s="625"/>
      <c r="E25" s="625"/>
      <c r="F25" s="625"/>
      <c r="G25" s="625"/>
      <c r="H25" s="625"/>
      <c r="I25" s="625"/>
    </row>
    <row r="26" spans="1:9" ht="0.95" customHeight="1"/>
    <row r="27" spans="1:9" ht="29.1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G12:H12"/>
    <mergeCell ref="A13:C13"/>
    <mergeCell ref="A14:G14"/>
    <mergeCell ref="A15:H15"/>
    <mergeCell ref="A16:B16"/>
    <mergeCell ref="F16:G16"/>
    <mergeCell ref="A17:B17"/>
    <mergeCell ref="F17:G17"/>
    <mergeCell ref="A18:G18"/>
    <mergeCell ref="A19:I19"/>
    <mergeCell ref="A20:C20"/>
    <mergeCell ref="G20:H20"/>
    <mergeCell ref="A21:C21"/>
    <mergeCell ref="A22:G22"/>
    <mergeCell ref="A23:H23"/>
    <mergeCell ref="A24:G24"/>
    <mergeCell ref="A25:I25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83203125" customWidth="1"/>
    <col min="8" max="8" width="12.1640625" customWidth="1"/>
    <col min="9" max="9" width="13.1640625" customWidth="1"/>
  </cols>
  <sheetData>
    <row r="1" spans="1:8" ht="48.6" customHeight="1">
      <c r="A1" s="754" t="s">
        <v>2415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2426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10.199999999999999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9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2428</v>
      </c>
      <c r="G7" s="192">
        <v>14.994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2">
        <v>8.6630000000000003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168.97499999999999</v>
      </c>
      <c r="F9" s="196" t="s">
        <v>2418</v>
      </c>
      <c r="G9" s="192">
        <v>10.138999999999999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1589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9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97">
        <v>1050</v>
      </c>
      <c r="G13" s="189" t="s">
        <v>2430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97">
        <v>1500</v>
      </c>
      <c r="G14" s="189" t="s">
        <v>2431</v>
      </c>
      <c r="H14" s="6"/>
    </row>
    <row r="15" spans="1:8" ht="9.75" customHeight="1">
      <c r="A15" s="391"/>
      <c r="B15" s="392"/>
      <c r="C15" s="393"/>
      <c r="D15" s="6"/>
      <c r="E15" s="6"/>
      <c r="F15" s="6"/>
      <c r="G15" s="6"/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2432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275">
        <v>2000</v>
      </c>
      <c r="E19" s="192">
        <v>84.486999999999995</v>
      </c>
      <c r="F19" s="628">
        <v>168.97499999999999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2433</v>
      </c>
    </row>
    <row r="21" spans="1:9" ht="8.25" customHeight="1">
      <c r="A21" s="900" t="s">
        <v>1299</v>
      </c>
      <c r="B21" s="900"/>
      <c r="C21" s="900"/>
      <c r="D21" s="900"/>
      <c r="E21" s="900"/>
      <c r="F21" s="900"/>
      <c r="G21" s="900"/>
      <c r="H21" s="900"/>
      <c r="I21" s="900"/>
    </row>
    <row r="22" spans="1:9" ht="9.75" customHeight="1">
      <c r="A22" s="751" t="s">
        <v>1270</v>
      </c>
      <c r="B22" s="752"/>
      <c r="C22" s="753"/>
      <c r="D22" s="189" t="s">
        <v>1284</v>
      </c>
      <c r="E22" s="185" t="s">
        <v>1285</v>
      </c>
      <c r="F22" s="188" t="s">
        <v>1286</v>
      </c>
      <c r="G22" s="188" t="s">
        <v>1274</v>
      </c>
      <c r="H22" s="6"/>
    </row>
    <row r="23" spans="1:9" ht="9.75" customHeight="1">
      <c r="A23" s="906" t="s">
        <v>1421</v>
      </c>
      <c r="B23" s="907"/>
      <c r="C23" s="908"/>
      <c r="D23" s="189" t="s">
        <v>1422</v>
      </c>
      <c r="E23" s="185" t="s">
        <v>1879</v>
      </c>
      <c r="F23" s="226" t="s">
        <v>1617</v>
      </c>
      <c r="G23" s="226" t="s">
        <v>2434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1932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2435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29.1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I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83203125" customWidth="1"/>
    <col min="8" max="8" width="12.83203125" customWidth="1"/>
    <col min="9" max="9" width="12.33203125" customWidth="1"/>
  </cols>
  <sheetData>
    <row r="1" spans="1:8" ht="48.6" customHeight="1">
      <c r="A1" s="754" t="s">
        <v>2415</v>
      </c>
      <c r="B1" s="755"/>
      <c r="C1" s="755"/>
      <c r="D1" s="756"/>
      <c r="E1" s="912" t="s">
        <v>1884</v>
      </c>
      <c r="F1" s="913"/>
      <c r="G1" s="913"/>
      <c r="H1" s="914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2436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10.3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9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2428</v>
      </c>
      <c r="G7" s="192">
        <v>14.994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2">
        <v>8.6630000000000003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177.423</v>
      </c>
      <c r="F9" s="189" t="s">
        <v>1622</v>
      </c>
      <c r="G9" s="192">
        <v>10.645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2437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9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97">
        <v>1050</v>
      </c>
      <c r="G13" s="189" t="s">
        <v>2430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97">
        <v>2250</v>
      </c>
      <c r="G14" s="189" t="s">
        <v>2438</v>
      </c>
      <c r="H14" s="6"/>
    </row>
    <row r="15" spans="1:8" ht="9.75" customHeight="1">
      <c r="A15" s="719" t="s">
        <v>1281</v>
      </c>
      <c r="B15" s="720"/>
      <c r="C15" s="720"/>
      <c r="D15" s="720"/>
      <c r="E15" s="720"/>
      <c r="F15" s="720"/>
      <c r="G15" s="721"/>
      <c r="H15" s="195" t="s">
        <v>2439</v>
      </c>
    </row>
    <row r="16" spans="1:8" ht="19.5" customHeight="1">
      <c r="A16" s="734" t="s">
        <v>1291</v>
      </c>
      <c r="B16" s="735"/>
      <c r="C16" s="735"/>
      <c r="D16" s="735"/>
      <c r="E16" s="735"/>
      <c r="F16" s="735"/>
      <c r="G16" s="735"/>
      <c r="H16" s="736"/>
    </row>
    <row r="17" spans="1:9" ht="9.75" customHeight="1">
      <c r="A17" s="642" t="s">
        <v>1292</v>
      </c>
      <c r="B17" s="643"/>
      <c r="C17" s="196" t="s">
        <v>1284</v>
      </c>
      <c r="D17" s="185" t="s">
        <v>1286</v>
      </c>
      <c r="E17" s="189" t="s">
        <v>1293</v>
      </c>
      <c r="F17" s="642" t="s">
        <v>1294</v>
      </c>
      <c r="G17" s="643"/>
      <c r="H17" s="6"/>
    </row>
    <row r="18" spans="1:9" ht="9.75" customHeight="1">
      <c r="A18" s="737" t="s">
        <v>2423</v>
      </c>
      <c r="B18" s="738"/>
      <c r="C18" s="190" t="s">
        <v>1296</v>
      </c>
      <c r="D18" s="275">
        <v>2100</v>
      </c>
      <c r="E18" s="192">
        <v>84.486999999999995</v>
      </c>
      <c r="F18" s="628">
        <v>177.423</v>
      </c>
      <c r="G18" s="629"/>
      <c r="H18" s="6"/>
    </row>
    <row r="19" spans="1:9" ht="9.75" customHeight="1">
      <c r="A19" s="719" t="s">
        <v>1281</v>
      </c>
      <c r="B19" s="720"/>
      <c r="C19" s="720"/>
      <c r="D19" s="720"/>
      <c r="E19" s="720"/>
      <c r="F19" s="720"/>
      <c r="G19" s="721"/>
      <c r="H19" s="195" t="s">
        <v>2440</v>
      </c>
    </row>
    <row r="20" spans="1:9" ht="8.25" customHeight="1">
      <c r="A20" s="900" t="s">
        <v>1299</v>
      </c>
      <c r="B20" s="900"/>
      <c r="C20" s="900"/>
      <c r="D20" s="900"/>
      <c r="E20" s="900"/>
      <c r="F20" s="900"/>
      <c r="G20" s="900"/>
      <c r="H20" s="900"/>
      <c r="I20" s="900"/>
    </row>
    <row r="21" spans="1:9" ht="9.75" customHeight="1">
      <c r="A21" s="751" t="s">
        <v>1270</v>
      </c>
      <c r="B21" s="752"/>
      <c r="C21" s="753"/>
      <c r="D21" s="189" t="s">
        <v>1284</v>
      </c>
      <c r="E21" s="185" t="s">
        <v>1285</v>
      </c>
      <c r="F21" s="188" t="s">
        <v>1286</v>
      </c>
      <c r="G21" s="188" t="s">
        <v>1274</v>
      </c>
      <c r="H21" s="6"/>
    </row>
    <row r="22" spans="1:9" ht="9.75" customHeight="1">
      <c r="A22" s="906" t="s">
        <v>1421</v>
      </c>
      <c r="B22" s="907"/>
      <c r="C22" s="908"/>
      <c r="D22" s="189" t="s">
        <v>1422</v>
      </c>
      <c r="E22" s="185" t="s">
        <v>1879</v>
      </c>
      <c r="F22" s="226" t="s">
        <v>1709</v>
      </c>
      <c r="G22" s="226" t="s">
        <v>2441</v>
      </c>
      <c r="H22" s="6"/>
    </row>
    <row r="23" spans="1:9" ht="9.75" customHeight="1">
      <c r="A23" s="719" t="s">
        <v>1281</v>
      </c>
      <c r="B23" s="720"/>
      <c r="C23" s="720"/>
      <c r="D23" s="720"/>
      <c r="E23" s="720"/>
      <c r="F23" s="720"/>
      <c r="G23" s="721"/>
      <c r="H23" s="195" t="s">
        <v>2442</v>
      </c>
    </row>
    <row r="24" spans="1:9" ht="9.75" customHeight="1">
      <c r="A24" s="471"/>
      <c r="B24" s="431"/>
      <c r="C24" s="431"/>
      <c r="D24" s="431"/>
      <c r="E24" s="431"/>
      <c r="F24" s="431"/>
      <c r="G24" s="431"/>
      <c r="H24" s="472"/>
    </row>
    <row r="25" spans="1:9" ht="10.35" customHeight="1">
      <c r="A25" s="722" t="s">
        <v>1303</v>
      </c>
      <c r="B25" s="723"/>
      <c r="C25" s="723"/>
      <c r="D25" s="723"/>
      <c r="E25" s="723"/>
      <c r="F25" s="723"/>
      <c r="G25" s="724"/>
      <c r="H25" s="195" t="s">
        <v>2443</v>
      </c>
    </row>
    <row r="26" spans="1:9" ht="8.25" customHeight="1">
      <c r="A26" s="625" t="s">
        <v>1305</v>
      </c>
      <c r="B26" s="625"/>
      <c r="C26" s="625"/>
      <c r="D26" s="625"/>
      <c r="E26" s="625"/>
      <c r="F26" s="625"/>
      <c r="G26" s="625"/>
      <c r="H26" s="625"/>
      <c r="I26" s="625"/>
    </row>
    <row r="27" spans="1:9" ht="0.95" customHeight="1"/>
    <row r="28" spans="1:9" ht="29.1" customHeight="1"/>
  </sheetData>
  <mergeCells count="31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G15"/>
    <mergeCell ref="A16:H16"/>
    <mergeCell ref="A17:B17"/>
    <mergeCell ref="F17:G17"/>
    <mergeCell ref="A18:B18"/>
    <mergeCell ref="F18:G18"/>
    <mergeCell ref="A19:G19"/>
    <mergeCell ref="A20:I20"/>
    <mergeCell ref="A21:C21"/>
    <mergeCell ref="A22:C22"/>
    <mergeCell ref="A23:G23"/>
    <mergeCell ref="A24:H24"/>
    <mergeCell ref="A25:G25"/>
    <mergeCell ref="A26:I26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1.1640625" customWidth="1"/>
    <col min="8" max="8" width="12" customWidth="1"/>
    <col min="9" max="9" width="13.1640625" customWidth="1"/>
  </cols>
  <sheetData>
    <row r="1" spans="1:8" ht="48.6" customHeight="1">
      <c r="A1" s="754" t="s">
        <v>2415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2444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10.4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2428</v>
      </c>
      <c r="G7" s="194">
        <v>14.994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4">
        <v>8.6630000000000003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211.21799999999999</v>
      </c>
      <c r="F9" s="189" t="s">
        <v>1622</v>
      </c>
      <c r="G9" s="194">
        <v>12.673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2445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8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97">
        <v>1050</v>
      </c>
      <c r="G13" s="190" t="s">
        <v>2430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97">
        <v>3250</v>
      </c>
      <c r="G14" s="190" t="s">
        <v>2446</v>
      </c>
      <c r="H14" s="6"/>
    </row>
    <row r="15" spans="1:8" ht="9.75" customHeight="1">
      <c r="A15" s="391"/>
      <c r="B15" s="392"/>
      <c r="C15" s="393"/>
      <c r="D15" s="6"/>
      <c r="E15" s="6"/>
      <c r="F15" s="6"/>
      <c r="G15" s="190" t="s">
        <v>1397</v>
      </c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2447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275">
        <v>2500</v>
      </c>
      <c r="E19" s="192">
        <v>84.486999999999995</v>
      </c>
      <c r="F19" s="628">
        <v>211.21799999999999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2448</v>
      </c>
    </row>
    <row r="21" spans="1:9" ht="8.25" customHeight="1">
      <c r="A21" s="900" t="s">
        <v>1299</v>
      </c>
      <c r="B21" s="900"/>
      <c r="C21" s="900"/>
      <c r="D21" s="900"/>
      <c r="E21" s="900"/>
      <c r="F21" s="900"/>
      <c r="G21" s="900"/>
      <c r="H21" s="900"/>
      <c r="I21" s="900"/>
    </row>
    <row r="22" spans="1:9" ht="9.75" customHeight="1">
      <c r="A22" s="751" t="s">
        <v>1270</v>
      </c>
      <c r="B22" s="752"/>
      <c r="C22" s="753"/>
      <c r="D22" s="189" t="s">
        <v>1284</v>
      </c>
      <c r="E22" s="185" t="s">
        <v>1285</v>
      </c>
      <c r="F22" s="188" t="s">
        <v>1286</v>
      </c>
      <c r="G22" s="188" t="s">
        <v>1274</v>
      </c>
      <c r="H22" s="6"/>
    </row>
    <row r="23" spans="1:9" ht="9.75" customHeight="1">
      <c r="A23" s="906" t="s">
        <v>1421</v>
      </c>
      <c r="B23" s="907"/>
      <c r="C23" s="908"/>
      <c r="D23" s="189" t="s">
        <v>1422</v>
      </c>
      <c r="E23" s="185" t="s">
        <v>1879</v>
      </c>
      <c r="F23" s="226" t="s">
        <v>1416</v>
      </c>
      <c r="G23" s="226" t="s">
        <v>2449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2450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2451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29.1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I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83203125" customWidth="1"/>
    <col min="8" max="8" width="10" customWidth="1"/>
    <col min="9" max="9" width="15.6640625" customWidth="1"/>
  </cols>
  <sheetData>
    <row r="1" spans="1:8" ht="48.6" customHeight="1">
      <c r="A1" s="754" t="s">
        <v>2415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2452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10.5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2453</v>
      </c>
      <c r="E6" s="189" t="s">
        <v>1272</v>
      </c>
      <c r="F6" s="185" t="s">
        <v>1273</v>
      </c>
      <c r="G6" s="189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2428</v>
      </c>
      <c r="G7" s="192">
        <v>14.994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2">
        <v>8.6630000000000003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211.21799999999999</v>
      </c>
      <c r="F9" s="189" t="s">
        <v>1622</v>
      </c>
      <c r="G9" s="192">
        <v>12.673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2445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9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97">
        <v>1050</v>
      </c>
      <c r="G13" s="189" t="s">
        <v>2430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97">
        <v>3500</v>
      </c>
      <c r="G14" s="192">
        <v>148.75</v>
      </c>
      <c r="H14" s="6"/>
    </row>
    <row r="15" spans="1:8" ht="9.75" customHeight="1">
      <c r="A15" s="391"/>
      <c r="B15" s="392"/>
      <c r="C15" s="393"/>
      <c r="D15" s="6"/>
      <c r="E15" s="6"/>
      <c r="F15" s="6"/>
      <c r="G15" s="6"/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2454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275">
        <v>2500</v>
      </c>
      <c r="E19" s="192">
        <v>84.486999999999995</v>
      </c>
      <c r="F19" s="628">
        <v>211.21799999999999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2448</v>
      </c>
    </row>
    <row r="21" spans="1:9" ht="8.25" customHeight="1">
      <c r="A21" s="900" t="s">
        <v>1299</v>
      </c>
      <c r="B21" s="900"/>
      <c r="C21" s="900"/>
      <c r="D21" s="900"/>
      <c r="E21" s="900"/>
      <c r="F21" s="900"/>
      <c r="G21" s="900"/>
      <c r="H21" s="900"/>
      <c r="I21" s="900"/>
    </row>
    <row r="22" spans="1:9" ht="9.75" customHeight="1">
      <c r="A22" s="751" t="s">
        <v>1270</v>
      </c>
      <c r="B22" s="752"/>
      <c r="C22" s="753"/>
      <c r="D22" s="189" t="s">
        <v>1284</v>
      </c>
      <c r="E22" s="185" t="s">
        <v>1285</v>
      </c>
      <c r="F22" s="188" t="s">
        <v>1286</v>
      </c>
      <c r="G22" s="188" t="s">
        <v>1274</v>
      </c>
      <c r="H22" s="6"/>
    </row>
    <row r="23" spans="1:9" ht="9.75" customHeight="1">
      <c r="A23" s="906" t="s">
        <v>1421</v>
      </c>
      <c r="B23" s="907"/>
      <c r="C23" s="908"/>
      <c r="D23" s="189" t="s">
        <v>1422</v>
      </c>
      <c r="E23" s="185" t="s">
        <v>1879</v>
      </c>
      <c r="F23" s="226" t="s">
        <v>2242</v>
      </c>
      <c r="G23" s="226" t="s">
        <v>2265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2455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2456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29.1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I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.83203125" customWidth="1"/>
    <col min="2" max="2" width="32.83203125" customWidth="1"/>
    <col min="3" max="5" width="10.83203125" customWidth="1"/>
    <col min="6" max="6" width="10.1640625" customWidth="1"/>
    <col min="7" max="7" width="12" customWidth="1"/>
    <col min="8" max="8" width="11.83203125" customWidth="1"/>
    <col min="9" max="9" width="5.6640625" customWidth="1"/>
  </cols>
  <sheetData>
    <row r="1" spans="1:8" ht="52.7" customHeight="1">
      <c r="A1" s="754" t="s">
        <v>2415</v>
      </c>
      <c r="B1" s="755"/>
      <c r="C1" s="755"/>
      <c r="D1" s="756"/>
      <c r="E1" s="656" t="s">
        <v>1263</v>
      </c>
      <c r="F1" s="657"/>
      <c r="G1" s="657"/>
      <c r="H1" s="658"/>
    </row>
    <row r="2" spans="1:8" ht="10.5" customHeight="1">
      <c r="A2" s="391"/>
      <c r="B2" s="392"/>
      <c r="C2" s="392"/>
      <c r="D2" s="392"/>
      <c r="E2" s="392"/>
      <c r="F2" s="392"/>
      <c r="G2" s="392"/>
      <c r="H2" s="393"/>
    </row>
    <row r="3" spans="1:8" ht="10.5" customHeight="1">
      <c r="A3" s="185" t="s">
        <v>1264</v>
      </c>
      <c r="B3" s="648" t="s">
        <v>2457</v>
      </c>
      <c r="C3" s="649"/>
      <c r="D3" s="649"/>
      <c r="E3" s="649"/>
      <c r="F3" s="650"/>
      <c r="G3" s="651" t="s">
        <v>1266</v>
      </c>
      <c r="H3" s="652"/>
    </row>
    <row r="4" spans="1:8" ht="10.5" customHeight="1">
      <c r="A4" s="187">
        <v>10.6</v>
      </c>
      <c r="B4" s="648" t="s">
        <v>1267</v>
      </c>
      <c r="C4" s="649"/>
      <c r="D4" s="649"/>
      <c r="E4" s="649"/>
      <c r="F4" s="650"/>
      <c r="G4" s="651" t="s">
        <v>1268</v>
      </c>
      <c r="H4" s="652"/>
    </row>
    <row r="5" spans="1:8" ht="10.5" customHeight="1">
      <c r="A5" s="653" t="s">
        <v>1269</v>
      </c>
      <c r="B5" s="654"/>
      <c r="C5" s="654"/>
      <c r="D5" s="654"/>
      <c r="E5" s="654"/>
      <c r="F5" s="654"/>
      <c r="G5" s="654"/>
      <c r="H5" s="655"/>
    </row>
    <row r="6" spans="1:8" ht="10.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8" t="s">
        <v>1273</v>
      </c>
      <c r="G6" s="189" t="s">
        <v>1274</v>
      </c>
      <c r="H6" s="6"/>
    </row>
    <row r="7" spans="1:8" ht="10.5" customHeight="1">
      <c r="A7" s="708" t="s">
        <v>1448</v>
      </c>
      <c r="B7" s="709"/>
      <c r="C7" s="710"/>
      <c r="D7" s="189" t="s">
        <v>1401</v>
      </c>
      <c r="E7" s="192">
        <v>71.400000000000006</v>
      </c>
      <c r="F7" s="189" t="s">
        <v>2428</v>
      </c>
      <c r="G7" s="192">
        <v>14.994</v>
      </c>
      <c r="H7" s="6"/>
    </row>
    <row r="8" spans="1:8" ht="10.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2">
        <v>8.6630000000000003</v>
      </c>
      <c r="H8" s="6"/>
    </row>
    <row r="9" spans="1:8" ht="10.5" customHeight="1">
      <c r="A9" s="642" t="s">
        <v>1389</v>
      </c>
      <c r="B9" s="644"/>
      <c r="C9" s="643"/>
      <c r="D9" s="188" t="s">
        <v>1390</v>
      </c>
      <c r="E9" s="192">
        <v>232.34</v>
      </c>
      <c r="F9" s="189" t="s">
        <v>1622</v>
      </c>
      <c r="G9" s="192">
        <v>13.94</v>
      </c>
      <c r="H9" s="6"/>
    </row>
    <row r="10" spans="1:8" ht="10.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2458</v>
      </c>
    </row>
    <row r="11" spans="1:8" ht="24.75" customHeight="1">
      <c r="A11" s="645" t="s">
        <v>1283</v>
      </c>
      <c r="B11" s="646"/>
      <c r="C11" s="646"/>
      <c r="D11" s="646"/>
      <c r="E11" s="646"/>
      <c r="F11" s="646"/>
      <c r="G11" s="646"/>
      <c r="H11" s="647"/>
    </row>
    <row r="12" spans="1:8" ht="10.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9" t="s">
        <v>1274</v>
      </c>
      <c r="H12" s="6"/>
    </row>
    <row r="13" spans="1:8" ht="10.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97">
        <v>1050</v>
      </c>
      <c r="G13" s="189" t="s">
        <v>2430</v>
      </c>
      <c r="H13" s="6"/>
    </row>
    <row r="14" spans="1:8" ht="10.5" customHeight="1">
      <c r="A14" s="642" t="s">
        <v>1453</v>
      </c>
      <c r="B14" s="644"/>
      <c r="C14" s="643"/>
      <c r="D14" s="189" t="s">
        <v>1454</v>
      </c>
      <c r="E14" s="192">
        <v>42.5</v>
      </c>
      <c r="F14" s="197">
        <v>3500</v>
      </c>
      <c r="G14" s="192">
        <v>148.75</v>
      </c>
      <c r="H14" s="6"/>
    </row>
    <row r="15" spans="1:8" ht="10.5" customHeight="1">
      <c r="A15" s="391"/>
      <c r="B15" s="392"/>
      <c r="C15" s="393"/>
      <c r="D15" s="6"/>
      <c r="E15" s="6"/>
      <c r="F15" s="6"/>
      <c r="G15" s="6"/>
      <c r="H15" s="6"/>
    </row>
    <row r="16" spans="1:8" ht="10.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2454</v>
      </c>
    </row>
    <row r="17" spans="1:9" ht="24.75" customHeight="1">
      <c r="A17" s="639" t="s">
        <v>1291</v>
      </c>
      <c r="B17" s="640"/>
      <c r="C17" s="640"/>
      <c r="D17" s="640"/>
      <c r="E17" s="640"/>
      <c r="F17" s="640"/>
      <c r="G17" s="640"/>
      <c r="H17" s="641"/>
    </row>
    <row r="18" spans="1:9" ht="10.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10.5" customHeight="1">
      <c r="A19" s="626" t="s">
        <v>1463</v>
      </c>
      <c r="B19" s="627"/>
      <c r="C19" s="190" t="s">
        <v>1296</v>
      </c>
      <c r="D19" s="276">
        <v>2750</v>
      </c>
      <c r="E19" s="192">
        <v>84.486999999999995</v>
      </c>
      <c r="F19" s="628">
        <v>232.34</v>
      </c>
      <c r="G19" s="629"/>
      <c r="H19" s="6"/>
    </row>
    <row r="20" spans="1:9" ht="10.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2459</v>
      </c>
    </row>
    <row r="21" spans="1:9" ht="8.25" customHeight="1">
      <c r="A21" s="915" t="s">
        <v>1299</v>
      </c>
      <c r="B21" s="915"/>
      <c r="C21" s="915"/>
      <c r="D21" s="915"/>
      <c r="E21" s="915"/>
      <c r="F21" s="915"/>
      <c r="G21" s="915"/>
      <c r="H21" s="915"/>
      <c r="I21" s="915"/>
    </row>
    <row r="22" spans="1:9" ht="10.5" customHeight="1">
      <c r="A22" s="653" t="s">
        <v>1270</v>
      </c>
      <c r="B22" s="654"/>
      <c r="C22" s="655"/>
      <c r="D22" s="189" t="s">
        <v>1284</v>
      </c>
      <c r="E22" s="189" t="s">
        <v>1285</v>
      </c>
      <c r="F22" s="188" t="s">
        <v>1286</v>
      </c>
      <c r="G22" s="188" t="s">
        <v>1274</v>
      </c>
      <c r="H22" s="6"/>
    </row>
    <row r="23" spans="1:9" ht="10.5" customHeight="1">
      <c r="A23" s="916" t="s">
        <v>1421</v>
      </c>
      <c r="B23" s="917"/>
      <c r="C23" s="918"/>
      <c r="D23" s="189" t="s">
        <v>1422</v>
      </c>
      <c r="E23" s="189" t="s">
        <v>1423</v>
      </c>
      <c r="F23" s="218" t="s">
        <v>2242</v>
      </c>
      <c r="G23" s="226" t="s">
        <v>2265</v>
      </c>
      <c r="H23" s="6"/>
    </row>
    <row r="24" spans="1:9" ht="10.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2455</v>
      </c>
    </row>
    <row r="25" spans="1:9" ht="10.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1.2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2460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32.1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I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83203125" customWidth="1"/>
    <col min="8" max="8" width="10" customWidth="1"/>
    <col min="9" max="9" width="15.6640625" customWidth="1"/>
  </cols>
  <sheetData>
    <row r="1" spans="1:8" ht="48.6" customHeight="1">
      <c r="A1" s="754" t="s">
        <v>2415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2461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10.7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9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2428</v>
      </c>
      <c r="G7" s="192">
        <v>14.994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2">
        <v>8.6630000000000003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168.97499999999999</v>
      </c>
      <c r="F9" s="189" t="s">
        <v>1622</v>
      </c>
      <c r="G9" s="192">
        <v>10.138999999999999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1589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9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97">
        <v>1050</v>
      </c>
      <c r="G13" s="189" t="s">
        <v>2430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97">
        <v>2000</v>
      </c>
      <c r="G14" s="192">
        <v>85</v>
      </c>
      <c r="H14" s="6"/>
    </row>
    <row r="15" spans="1:8" ht="9.75" customHeight="1">
      <c r="A15" s="391"/>
      <c r="B15" s="392"/>
      <c r="C15" s="393"/>
      <c r="D15" s="6"/>
      <c r="E15" s="6"/>
      <c r="F15" s="6"/>
      <c r="G15" s="6"/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2462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275">
        <v>2000</v>
      </c>
      <c r="E19" s="192">
        <v>84.486999999999995</v>
      </c>
      <c r="F19" s="628">
        <v>168.97499999999999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2433</v>
      </c>
    </row>
    <row r="21" spans="1:9" ht="8.25" customHeight="1">
      <c r="A21" s="900" t="s">
        <v>1299</v>
      </c>
      <c r="B21" s="900"/>
      <c r="C21" s="900"/>
      <c r="D21" s="900"/>
      <c r="E21" s="900"/>
      <c r="F21" s="900"/>
      <c r="G21" s="900"/>
      <c r="H21" s="900"/>
      <c r="I21" s="900"/>
    </row>
    <row r="22" spans="1:9" ht="9.75" customHeight="1">
      <c r="A22" s="751" t="s">
        <v>1270</v>
      </c>
      <c r="B22" s="752"/>
      <c r="C22" s="753"/>
      <c r="D22" s="189" t="s">
        <v>1284</v>
      </c>
      <c r="E22" s="185" t="s">
        <v>1285</v>
      </c>
      <c r="F22" s="188" t="s">
        <v>1286</v>
      </c>
      <c r="G22" s="188" t="s">
        <v>1274</v>
      </c>
      <c r="H22" s="6"/>
    </row>
    <row r="23" spans="1:9" ht="9.75" customHeight="1">
      <c r="A23" s="906" t="s">
        <v>1421</v>
      </c>
      <c r="B23" s="907"/>
      <c r="C23" s="908"/>
      <c r="D23" s="189" t="s">
        <v>1422</v>
      </c>
      <c r="E23" s="185" t="s">
        <v>1879</v>
      </c>
      <c r="F23" s="226" t="s">
        <v>1709</v>
      </c>
      <c r="G23" s="226" t="s">
        <v>2463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1557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2464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29.1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I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8" width="10" customWidth="1"/>
    <col min="9" max="9" width="16.33203125" customWidth="1"/>
  </cols>
  <sheetData>
    <row r="1" spans="1:8" ht="48.6" customHeight="1">
      <c r="A1" s="754" t="s">
        <v>2415</v>
      </c>
      <c r="B1" s="755"/>
      <c r="C1" s="755"/>
      <c r="D1" s="756"/>
      <c r="E1" s="909" t="s">
        <v>1884</v>
      </c>
      <c r="F1" s="910"/>
      <c r="G1" s="910"/>
      <c r="H1" s="911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2465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187">
        <v>10.8</v>
      </c>
      <c r="B4" s="748" t="s">
        <v>1886</v>
      </c>
      <c r="C4" s="749"/>
      <c r="D4" s="749"/>
      <c r="E4" s="749"/>
      <c r="F4" s="750"/>
      <c r="G4" s="528" t="s">
        <v>2466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9" t="s">
        <v>1273</v>
      </c>
      <c r="G6" s="185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1845</v>
      </c>
      <c r="G7" s="198">
        <v>2.67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1545</v>
      </c>
      <c r="G8" s="198">
        <v>1.5429999999999999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67.59</v>
      </c>
      <c r="F9" s="189" t="s">
        <v>1622</v>
      </c>
      <c r="G9" s="198">
        <v>4.0549999999999997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2467</v>
      </c>
    </row>
    <row r="11" spans="1:8" ht="19.5" customHeight="1">
      <c r="A11" s="745" t="s">
        <v>1283</v>
      </c>
      <c r="B11" s="746"/>
      <c r="C11" s="746"/>
      <c r="D11" s="746"/>
      <c r="E11" s="746"/>
      <c r="F11" s="746"/>
      <c r="G11" s="746"/>
      <c r="H11" s="747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9" t="s">
        <v>1286</v>
      </c>
      <c r="G12" s="185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89" t="s">
        <v>2468</v>
      </c>
      <c r="G13" s="185" t="s">
        <v>2469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89" t="s">
        <v>1595</v>
      </c>
      <c r="G14" s="198">
        <v>42.5</v>
      </c>
      <c r="H14" s="6"/>
    </row>
    <row r="15" spans="1:8" ht="9.75" customHeight="1">
      <c r="A15" s="391"/>
      <c r="B15" s="392"/>
      <c r="C15" s="393"/>
      <c r="D15" s="6"/>
      <c r="E15" s="6"/>
      <c r="F15" s="6"/>
      <c r="G15" s="6"/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2470</v>
      </c>
    </row>
    <row r="17" spans="1:9" ht="19.5" customHeight="1">
      <c r="A17" s="734" t="s">
        <v>1291</v>
      </c>
      <c r="B17" s="735"/>
      <c r="C17" s="735"/>
      <c r="D17" s="735"/>
      <c r="E17" s="735"/>
      <c r="F17" s="735"/>
      <c r="G17" s="735"/>
      <c r="H17" s="736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226" t="s">
        <v>2471</v>
      </c>
      <c r="E19" s="192">
        <v>84.486999999999995</v>
      </c>
      <c r="F19" s="628">
        <v>67.59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1476</v>
      </c>
    </row>
    <row r="21" spans="1:9" ht="8.25" customHeight="1">
      <c r="A21" s="900" t="s">
        <v>1299</v>
      </c>
      <c r="B21" s="900"/>
      <c r="C21" s="900"/>
      <c r="D21" s="900"/>
      <c r="E21" s="900"/>
      <c r="F21" s="900"/>
      <c r="G21" s="900"/>
      <c r="H21" s="900"/>
      <c r="I21" s="900"/>
    </row>
    <row r="22" spans="1:9" ht="9.75" customHeight="1">
      <c r="A22" s="751" t="s">
        <v>1270</v>
      </c>
      <c r="B22" s="752"/>
      <c r="C22" s="753"/>
      <c r="D22" s="189" t="s">
        <v>1284</v>
      </c>
      <c r="E22" s="185" t="s">
        <v>1285</v>
      </c>
      <c r="F22" s="188" t="s">
        <v>1286</v>
      </c>
      <c r="G22" s="185" t="s">
        <v>1274</v>
      </c>
      <c r="H22" s="6"/>
    </row>
    <row r="23" spans="1:9" ht="9.75" customHeight="1">
      <c r="A23" s="906" t="s">
        <v>1421</v>
      </c>
      <c r="B23" s="907"/>
      <c r="C23" s="908"/>
      <c r="D23" s="189" t="s">
        <v>1422</v>
      </c>
      <c r="E23" s="185" t="s">
        <v>1879</v>
      </c>
      <c r="F23" s="226" t="s">
        <v>1435</v>
      </c>
      <c r="G23" s="196" t="s">
        <v>1436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1437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622" t="s">
        <v>1303</v>
      </c>
      <c r="B26" s="623"/>
      <c r="C26" s="623"/>
      <c r="D26" s="623"/>
      <c r="E26" s="623"/>
      <c r="F26" s="623"/>
      <c r="G26" s="624"/>
      <c r="H26" s="195" t="s">
        <v>2472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29.1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I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G1"/>
    </sheetView>
  </sheetViews>
  <sheetFormatPr baseColWidth="10" defaultColWidth="8.83203125" defaultRowHeight="12.75"/>
  <cols>
    <col min="1" max="1" width="9.83203125" customWidth="1"/>
    <col min="2" max="2" width="29.6640625" customWidth="1"/>
    <col min="3" max="3" width="10" customWidth="1"/>
    <col min="4" max="4" width="9.83203125" customWidth="1"/>
    <col min="5" max="5" width="10" customWidth="1"/>
    <col min="6" max="6" width="9.33203125" customWidth="1"/>
    <col min="7" max="7" width="8.6640625" customWidth="1"/>
    <col min="8" max="8" width="9.83203125" customWidth="1"/>
    <col min="9" max="9" width="19.33203125" customWidth="1"/>
  </cols>
  <sheetData>
    <row r="1" spans="1:8" ht="48" customHeight="1">
      <c r="A1" s="931" t="s">
        <v>2473</v>
      </c>
      <c r="B1" s="932"/>
      <c r="C1" s="932"/>
      <c r="D1" s="933"/>
      <c r="E1" s="901" t="s">
        <v>1884</v>
      </c>
      <c r="F1" s="902"/>
      <c r="G1" s="902"/>
      <c r="H1" s="903"/>
    </row>
    <row r="2" spans="1:8" ht="9.6" customHeight="1">
      <c r="A2" s="391"/>
      <c r="B2" s="392"/>
      <c r="C2" s="392"/>
      <c r="D2" s="392"/>
      <c r="E2" s="392"/>
      <c r="F2" s="392"/>
      <c r="G2" s="392"/>
      <c r="H2" s="393"/>
    </row>
    <row r="3" spans="1:8" ht="9.6" customHeight="1">
      <c r="A3" s="236" t="s">
        <v>1973</v>
      </c>
      <c r="B3" s="748" t="s">
        <v>2474</v>
      </c>
      <c r="C3" s="749"/>
      <c r="D3" s="749"/>
      <c r="E3" s="749"/>
      <c r="F3" s="750"/>
      <c r="G3" s="904" t="s">
        <v>874</v>
      </c>
      <c r="H3" s="905"/>
    </row>
    <row r="4" spans="1:8" ht="9.6" customHeight="1">
      <c r="A4" s="233">
        <v>10.9</v>
      </c>
      <c r="B4" s="748" t="s">
        <v>1886</v>
      </c>
      <c r="C4" s="749"/>
      <c r="D4" s="749"/>
      <c r="E4" s="749"/>
      <c r="F4" s="750"/>
      <c r="G4" s="528" t="s">
        <v>2475</v>
      </c>
      <c r="H4" s="530"/>
    </row>
    <row r="5" spans="1:8" ht="9.6" customHeight="1">
      <c r="A5" s="805" t="s">
        <v>1978</v>
      </c>
      <c r="B5" s="806"/>
      <c r="C5" s="806"/>
      <c r="D5" s="806"/>
      <c r="E5" s="806"/>
      <c r="F5" s="806"/>
      <c r="G5" s="806"/>
      <c r="H5" s="807"/>
    </row>
    <row r="6" spans="1:8" ht="9.6" customHeight="1">
      <c r="A6" s="785" t="s">
        <v>1979</v>
      </c>
      <c r="B6" s="786"/>
      <c r="C6" s="787"/>
      <c r="D6" s="235" t="s">
        <v>1980</v>
      </c>
      <c r="E6" s="235" t="s">
        <v>1981</v>
      </c>
      <c r="F6" s="236" t="s">
        <v>1982</v>
      </c>
      <c r="G6" s="242" t="s">
        <v>1983</v>
      </c>
      <c r="H6" s="6"/>
    </row>
    <row r="7" spans="1:8" ht="9.6" customHeight="1">
      <c r="A7" s="788" t="s">
        <v>1984</v>
      </c>
      <c r="B7" s="789"/>
      <c r="C7" s="790"/>
      <c r="D7" s="237" t="s">
        <v>2476</v>
      </c>
      <c r="E7" s="238">
        <v>1.409</v>
      </c>
      <c r="F7" s="235" t="s">
        <v>2477</v>
      </c>
      <c r="G7" s="277">
        <v>85</v>
      </c>
      <c r="H7" s="6"/>
    </row>
    <row r="8" spans="1:8" ht="9.6" customHeight="1">
      <c r="A8" s="922" t="s">
        <v>1987</v>
      </c>
      <c r="B8" s="923"/>
      <c r="C8" s="923"/>
      <c r="D8" s="923"/>
      <c r="E8" s="923"/>
      <c r="F8" s="923"/>
      <c r="G8" s="924"/>
      <c r="H8" s="240" t="s">
        <v>2478</v>
      </c>
    </row>
    <row r="9" spans="1:8" ht="9.6" customHeight="1">
      <c r="A9" s="925" t="s">
        <v>1989</v>
      </c>
      <c r="B9" s="926"/>
      <c r="C9" s="926"/>
      <c r="D9" s="926"/>
      <c r="E9" s="926"/>
      <c r="F9" s="926"/>
      <c r="G9" s="926"/>
      <c r="H9" s="927"/>
    </row>
    <row r="10" spans="1:8" ht="9.6" customHeight="1">
      <c r="A10" s="785" t="s">
        <v>1979</v>
      </c>
      <c r="B10" s="786"/>
      <c r="C10" s="787"/>
      <c r="D10" s="243" t="s">
        <v>1990</v>
      </c>
      <c r="E10" s="235" t="s">
        <v>1991</v>
      </c>
      <c r="F10" s="237" t="s">
        <v>1992</v>
      </c>
      <c r="G10" s="242" t="s">
        <v>1983</v>
      </c>
      <c r="H10" s="6"/>
    </row>
    <row r="11" spans="1:8" ht="9.6" customHeight="1">
      <c r="A11" s="928" t="s">
        <v>2479</v>
      </c>
      <c r="B11" s="929"/>
      <c r="C11" s="930"/>
      <c r="D11" s="235" t="s">
        <v>2480</v>
      </c>
      <c r="E11" s="238">
        <v>4.1500000000000004</v>
      </c>
      <c r="F11" s="278">
        <v>1050</v>
      </c>
      <c r="G11" s="242" t="s">
        <v>2481</v>
      </c>
      <c r="H11" s="6"/>
    </row>
    <row r="12" spans="1:8" ht="9.6" customHeight="1">
      <c r="A12" s="788" t="s">
        <v>2482</v>
      </c>
      <c r="B12" s="789"/>
      <c r="C12" s="790"/>
      <c r="D12" s="235" t="s">
        <v>2480</v>
      </c>
      <c r="E12" s="238">
        <v>6.9</v>
      </c>
      <c r="F12" s="242" t="s">
        <v>2483</v>
      </c>
      <c r="G12" s="242" t="s">
        <v>2484</v>
      </c>
      <c r="H12" s="6"/>
    </row>
    <row r="13" spans="1:8" ht="9.6" customHeight="1">
      <c r="A13" s="922" t="s">
        <v>1987</v>
      </c>
      <c r="B13" s="923"/>
      <c r="C13" s="923"/>
      <c r="D13" s="923"/>
      <c r="E13" s="923"/>
      <c r="F13" s="923"/>
      <c r="G13" s="924"/>
      <c r="H13" s="240" t="s">
        <v>2485</v>
      </c>
    </row>
    <row r="14" spans="1:8" ht="9.6" customHeight="1">
      <c r="A14" s="782" t="s">
        <v>1997</v>
      </c>
      <c r="B14" s="783"/>
      <c r="C14" s="783"/>
      <c r="D14" s="783"/>
      <c r="E14" s="783"/>
      <c r="F14" s="783"/>
      <c r="G14" s="783"/>
      <c r="H14" s="784"/>
    </row>
    <row r="15" spans="1:8" ht="9.6" customHeight="1">
      <c r="A15" s="788" t="s">
        <v>1998</v>
      </c>
      <c r="B15" s="790"/>
      <c r="C15" s="243" t="s">
        <v>1990</v>
      </c>
      <c r="D15" s="236" t="s">
        <v>1992</v>
      </c>
      <c r="E15" s="235" t="s">
        <v>1999</v>
      </c>
      <c r="F15" s="788" t="s">
        <v>2000</v>
      </c>
      <c r="G15" s="790"/>
      <c r="H15" s="6"/>
    </row>
    <row r="16" spans="1:8" ht="9.6" customHeight="1">
      <c r="A16" s="737" t="s">
        <v>2486</v>
      </c>
      <c r="B16" s="738"/>
      <c r="C16" s="242" t="s">
        <v>2002</v>
      </c>
      <c r="D16" s="242" t="s">
        <v>2487</v>
      </c>
      <c r="E16" s="238">
        <v>17.606999999999999</v>
      </c>
      <c r="F16" s="796">
        <v>1.409</v>
      </c>
      <c r="G16" s="797"/>
      <c r="H16" s="6"/>
    </row>
    <row r="17" spans="1:9" ht="9.6" customHeight="1">
      <c r="A17" s="922" t="s">
        <v>1987</v>
      </c>
      <c r="B17" s="923"/>
      <c r="C17" s="923"/>
      <c r="D17" s="923"/>
      <c r="E17" s="923"/>
      <c r="F17" s="923"/>
      <c r="G17" s="924"/>
      <c r="H17" s="240" t="s">
        <v>2488</v>
      </c>
    </row>
    <row r="18" spans="1:9" ht="9.6" customHeight="1">
      <c r="A18" s="782" t="s">
        <v>2005</v>
      </c>
      <c r="B18" s="783"/>
      <c r="C18" s="783"/>
      <c r="D18" s="783"/>
      <c r="E18" s="783"/>
      <c r="F18" s="783"/>
      <c r="G18" s="783"/>
      <c r="H18" s="784"/>
    </row>
    <row r="19" spans="1:9" ht="9.6" customHeight="1">
      <c r="A19" s="785" t="s">
        <v>1979</v>
      </c>
      <c r="B19" s="786"/>
      <c r="C19" s="787"/>
      <c r="D19" s="243" t="s">
        <v>1990</v>
      </c>
      <c r="E19" s="235" t="s">
        <v>1991</v>
      </c>
      <c r="F19" s="237" t="s">
        <v>1992</v>
      </c>
      <c r="G19" s="242" t="s">
        <v>1983</v>
      </c>
      <c r="H19" s="6"/>
    </row>
    <row r="20" spans="1:9" ht="9.6" customHeight="1">
      <c r="A20" s="788" t="s">
        <v>2489</v>
      </c>
      <c r="B20" s="789"/>
      <c r="C20" s="790"/>
      <c r="D20" s="235" t="s">
        <v>2007</v>
      </c>
      <c r="E20" s="235" t="s">
        <v>2490</v>
      </c>
      <c r="F20" s="242" t="s">
        <v>2491</v>
      </c>
      <c r="G20" s="242" t="s">
        <v>2492</v>
      </c>
      <c r="H20" s="6"/>
    </row>
    <row r="21" spans="1:9" ht="9.6" customHeight="1">
      <c r="A21" s="922" t="s">
        <v>1987</v>
      </c>
      <c r="B21" s="923"/>
      <c r="C21" s="923"/>
      <c r="D21" s="923"/>
      <c r="E21" s="923"/>
      <c r="F21" s="923"/>
      <c r="G21" s="924"/>
      <c r="H21" s="240" t="s">
        <v>2493</v>
      </c>
    </row>
    <row r="22" spans="1:9" ht="9.6" customHeight="1">
      <c r="A22" s="471"/>
      <c r="B22" s="431"/>
      <c r="C22" s="431"/>
      <c r="D22" s="431"/>
      <c r="E22" s="431"/>
      <c r="F22" s="431"/>
      <c r="G22" s="431"/>
      <c r="H22" s="472"/>
    </row>
    <row r="23" spans="1:9" ht="9.9499999999999993" customHeight="1">
      <c r="A23" s="919" t="s">
        <v>2494</v>
      </c>
      <c r="B23" s="920"/>
      <c r="C23" s="920"/>
      <c r="D23" s="920"/>
      <c r="E23" s="920"/>
      <c r="F23" s="920"/>
      <c r="G23" s="921"/>
      <c r="H23" s="240" t="s">
        <v>2495</v>
      </c>
    </row>
    <row r="24" spans="1:9" ht="8.25" customHeight="1">
      <c r="A24" s="778" t="s">
        <v>2014</v>
      </c>
      <c r="B24" s="778"/>
      <c r="C24" s="778"/>
      <c r="D24" s="778"/>
      <c r="E24" s="778"/>
      <c r="F24" s="778"/>
      <c r="G24" s="778"/>
      <c r="H24" s="778"/>
      <c r="I24" s="778"/>
    </row>
    <row r="25" spans="1:9" ht="36" customHeight="1"/>
  </sheetData>
  <mergeCells count="29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G8"/>
    <mergeCell ref="A9:H9"/>
    <mergeCell ref="A10:C10"/>
    <mergeCell ref="A11:C11"/>
    <mergeCell ref="A12:C12"/>
    <mergeCell ref="A13:G13"/>
    <mergeCell ref="A14:H14"/>
    <mergeCell ref="A15:B15"/>
    <mergeCell ref="F15:G15"/>
    <mergeCell ref="A16:B16"/>
    <mergeCell ref="F16:G16"/>
    <mergeCell ref="A22:H22"/>
    <mergeCell ref="A23:G23"/>
    <mergeCell ref="A24:I24"/>
    <mergeCell ref="A17:G17"/>
    <mergeCell ref="A18:H18"/>
    <mergeCell ref="A19:C19"/>
    <mergeCell ref="A20:C20"/>
    <mergeCell ref="A21:G21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sqref="A1:G1"/>
    </sheetView>
  </sheetViews>
  <sheetFormatPr baseColWidth="10" defaultColWidth="8.83203125" defaultRowHeight="12.75"/>
  <cols>
    <col min="1" max="1" width="10" customWidth="1"/>
    <col min="2" max="2" width="30" customWidth="1"/>
    <col min="3" max="3" width="10.1640625" customWidth="1"/>
    <col min="4" max="5" width="10" customWidth="1"/>
    <col min="6" max="6" width="9.6640625" customWidth="1"/>
    <col min="7" max="7" width="10.83203125" customWidth="1"/>
    <col min="8" max="8" width="15.1640625" customWidth="1"/>
    <col min="9" max="9" width="10.33203125" customWidth="1"/>
  </cols>
  <sheetData>
    <row r="1" spans="1:8" ht="48.6" customHeight="1">
      <c r="A1" s="754" t="s">
        <v>2415</v>
      </c>
      <c r="B1" s="755"/>
      <c r="C1" s="755"/>
      <c r="D1" s="756"/>
      <c r="E1" s="912" t="s">
        <v>1884</v>
      </c>
      <c r="F1" s="913"/>
      <c r="G1" s="913"/>
      <c r="H1" s="914"/>
    </row>
    <row r="2" spans="1:8" ht="9.75" customHeight="1">
      <c r="A2" s="391"/>
      <c r="B2" s="392"/>
      <c r="C2" s="392"/>
      <c r="D2" s="392"/>
      <c r="E2" s="392"/>
      <c r="F2" s="392"/>
      <c r="G2" s="392"/>
      <c r="H2" s="393"/>
    </row>
    <row r="3" spans="1:8" ht="9.75" customHeight="1">
      <c r="A3" s="185" t="s">
        <v>1264</v>
      </c>
      <c r="B3" s="748" t="s">
        <v>2496</v>
      </c>
      <c r="C3" s="749"/>
      <c r="D3" s="749"/>
      <c r="E3" s="749"/>
      <c r="F3" s="750"/>
      <c r="G3" s="528" t="s">
        <v>874</v>
      </c>
      <c r="H3" s="530"/>
    </row>
    <row r="4" spans="1:8" ht="9.75" customHeight="1">
      <c r="A4" s="227">
        <v>10.1</v>
      </c>
      <c r="B4" s="748" t="s">
        <v>1886</v>
      </c>
      <c r="C4" s="749"/>
      <c r="D4" s="749"/>
      <c r="E4" s="749"/>
      <c r="F4" s="750"/>
      <c r="G4" s="528" t="s">
        <v>2427</v>
      </c>
      <c r="H4" s="530"/>
    </row>
    <row r="5" spans="1:8" ht="9.75" customHeight="1">
      <c r="A5" s="751" t="s">
        <v>1269</v>
      </c>
      <c r="B5" s="752"/>
      <c r="C5" s="752"/>
      <c r="D5" s="752"/>
      <c r="E5" s="752"/>
      <c r="F5" s="752"/>
      <c r="G5" s="752"/>
      <c r="H5" s="753"/>
    </row>
    <row r="6" spans="1:8" ht="9.75" customHeight="1">
      <c r="A6" s="633" t="s">
        <v>1270</v>
      </c>
      <c r="B6" s="634"/>
      <c r="C6" s="635"/>
      <c r="D6" s="189" t="s">
        <v>1388</v>
      </c>
      <c r="E6" s="189" t="s">
        <v>1272</v>
      </c>
      <c r="F6" s="185" t="s">
        <v>1273</v>
      </c>
      <c r="G6" s="188" t="s">
        <v>1274</v>
      </c>
      <c r="H6" s="6"/>
    </row>
    <row r="7" spans="1:8" ht="9.75" customHeight="1">
      <c r="A7" s="616" t="s">
        <v>1448</v>
      </c>
      <c r="B7" s="617"/>
      <c r="C7" s="618"/>
      <c r="D7" s="189" t="s">
        <v>1401</v>
      </c>
      <c r="E7" s="192">
        <v>71.400000000000006</v>
      </c>
      <c r="F7" s="189" t="s">
        <v>2428</v>
      </c>
      <c r="G7" s="194">
        <v>14.994</v>
      </c>
      <c r="H7" s="6"/>
    </row>
    <row r="8" spans="1:8" ht="9.75" customHeight="1">
      <c r="A8" s="642" t="s">
        <v>1449</v>
      </c>
      <c r="B8" s="644"/>
      <c r="C8" s="643"/>
      <c r="D8" s="189" t="s">
        <v>1401</v>
      </c>
      <c r="E8" s="192">
        <v>55</v>
      </c>
      <c r="F8" s="189" t="s">
        <v>2429</v>
      </c>
      <c r="G8" s="194">
        <v>8.6630000000000003</v>
      </c>
      <c r="H8" s="6"/>
    </row>
    <row r="9" spans="1:8" ht="9.75" customHeight="1">
      <c r="A9" s="642" t="s">
        <v>1389</v>
      </c>
      <c r="B9" s="644"/>
      <c r="C9" s="643"/>
      <c r="D9" s="188" t="s">
        <v>1390</v>
      </c>
      <c r="E9" s="192">
        <v>168.97499999999999</v>
      </c>
      <c r="F9" s="189" t="s">
        <v>1622</v>
      </c>
      <c r="G9" s="194">
        <v>10.138999999999999</v>
      </c>
      <c r="H9" s="6"/>
    </row>
    <row r="10" spans="1:8" ht="9.75" customHeight="1">
      <c r="A10" s="719" t="s">
        <v>1281</v>
      </c>
      <c r="B10" s="720"/>
      <c r="C10" s="720"/>
      <c r="D10" s="720"/>
      <c r="E10" s="720"/>
      <c r="F10" s="720"/>
      <c r="G10" s="721"/>
      <c r="H10" s="195" t="s">
        <v>1589</v>
      </c>
    </row>
    <row r="11" spans="1:8" ht="9.75" customHeight="1">
      <c r="A11" s="934" t="s">
        <v>1283</v>
      </c>
      <c r="B11" s="935"/>
      <c r="C11" s="935"/>
      <c r="D11" s="935"/>
      <c r="E11" s="935"/>
      <c r="F11" s="935"/>
      <c r="G11" s="935"/>
      <c r="H11" s="936"/>
    </row>
    <row r="12" spans="1:8" ht="9.75" customHeight="1">
      <c r="A12" s="633" t="s">
        <v>1270</v>
      </c>
      <c r="B12" s="634"/>
      <c r="C12" s="635"/>
      <c r="D12" s="196" t="s">
        <v>1284</v>
      </c>
      <c r="E12" s="189" t="s">
        <v>1285</v>
      </c>
      <c r="F12" s="188" t="s">
        <v>1286</v>
      </c>
      <c r="G12" s="188" t="s">
        <v>1274</v>
      </c>
      <c r="H12" s="6"/>
    </row>
    <row r="13" spans="1:8" ht="9.75" customHeight="1">
      <c r="A13" s="642" t="s">
        <v>1601</v>
      </c>
      <c r="B13" s="644"/>
      <c r="C13" s="643"/>
      <c r="D13" s="189" t="s">
        <v>1414</v>
      </c>
      <c r="E13" s="192">
        <v>957.88</v>
      </c>
      <c r="F13" s="197">
        <v>1050</v>
      </c>
      <c r="G13" s="190" t="s">
        <v>2430</v>
      </c>
      <c r="H13" s="6"/>
    </row>
    <row r="14" spans="1:8" ht="9.75" customHeight="1">
      <c r="A14" s="642" t="s">
        <v>1453</v>
      </c>
      <c r="B14" s="644"/>
      <c r="C14" s="643"/>
      <c r="D14" s="189" t="s">
        <v>1454</v>
      </c>
      <c r="E14" s="192">
        <v>42.5</v>
      </c>
      <c r="F14" s="190" t="s">
        <v>2497</v>
      </c>
      <c r="G14" s="190" t="s">
        <v>2498</v>
      </c>
      <c r="H14" s="6"/>
    </row>
    <row r="15" spans="1:8" ht="9.75" customHeight="1">
      <c r="A15" s="391"/>
      <c r="B15" s="392"/>
      <c r="C15" s="393"/>
      <c r="D15" s="6"/>
      <c r="E15" s="6"/>
      <c r="F15" s="6"/>
      <c r="G15" s="190" t="s">
        <v>1397</v>
      </c>
      <c r="H15" s="6"/>
    </row>
    <row r="16" spans="1:8" ht="9.75" customHeight="1">
      <c r="A16" s="719" t="s">
        <v>1281</v>
      </c>
      <c r="B16" s="720"/>
      <c r="C16" s="720"/>
      <c r="D16" s="720"/>
      <c r="E16" s="720"/>
      <c r="F16" s="720"/>
      <c r="G16" s="721"/>
      <c r="H16" s="195" t="s">
        <v>2499</v>
      </c>
    </row>
    <row r="17" spans="1:9" ht="9.75" customHeight="1">
      <c r="A17" s="731" t="s">
        <v>1291</v>
      </c>
      <c r="B17" s="732"/>
      <c r="C17" s="732"/>
      <c r="D17" s="732"/>
      <c r="E17" s="732"/>
      <c r="F17" s="732"/>
      <c r="G17" s="732"/>
      <c r="H17" s="733"/>
    </row>
    <row r="18" spans="1:9" ht="9.75" customHeight="1">
      <c r="A18" s="642" t="s">
        <v>1292</v>
      </c>
      <c r="B18" s="643"/>
      <c r="C18" s="196" t="s">
        <v>1284</v>
      </c>
      <c r="D18" s="185" t="s">
        <v>1286</v>
      </c>
      <c r="E18" s="189" t="s">
        <v>1293</v>
      </c>
      <c r="F18" s="642" t="s">
        <v>1294</v>
      </c>
      <c r="G18" s="643"/>
      <c r="H18" s="6"/>
    </row>
    <row r="19" spans="1:9" ht="9.75" customHeight="1">
      <c r="A19" s="737" t="s">
        <v>2423</v>
      </c>
      <c r="B19" s="738"/>
      <c r="C19" s="190" t="s">
        <v>1296</v>
      </c>
      <c r="D19" s="275">
        <v>2000</v>
      </c>
      <c r="E19" s="192">
        <v>84.486999999999995</v>
      </c>
      <c r="F19" s="628">
        <v>168.97499999999999</v>
      </c>
      <c r="G19" s="629"/>
      <c r="H19" s="6"/>
    </row>
    <row r="20" spans="1:9" ht="9.75" customHeight="1">
      <c r="A20" s="719" t="s">
        <v>1281</v>
      </c>
      <c r="B20" s="720"/>
      <c r="C20" s="720"/>
      <c r="D20" s="720"/>
      <c r="E20" s="720"/>
      <c r="F20" s="720"/>
      <c r="G20" s="721"/>
      <c r="H20" s="195" t="s">
        <v>2433</v>
      </c>
    </row>
    <row r="21" spans="1:9" ht="9.75" customHeight="1">
      <c r="A21" s="731" t="s">
        <v>1299</v>
      </c>
      <c r="B21" s="732"/>
      <c r="C21" s="732"/>
      <c r="D21" s="732"/>
      <c r="E21" s="732"/>
      <c r="F21" s="732"/>
      <c r="G21" s="732"/>
      <c r="H21" s="733"/>
    </row>
    <row r="22" spans="1:9" ht="9.75" customHeight="1">
      <c r="A22" s="633" t="s">
        <v>1270</v>
      </c>
      <c r="B22" s="634"/>
      <c r="C22" s="635"/>
      <c r="D22" s="196" t="s">
        <v>1284</v>
      </c>
      <c r="E22" s="189" t="s">
        <v>1285</v>
      </c>
      <c r="F22" s="188" t="s">
        <v>1286</v>
      </c>
      <c r="G22" s="188" t="s">
        <v>1274</v>
      </c>
      <c r="H22" s="6"/>
    </row>
    <row r="23" spans="1:9" ht="9.75" customHeight="1">
      <c r="A23" s="642" t="s">
        <v>1421</v>
      </c>
      <c r="B23" s="644"/>
      <c r="C23" s="643"/>
      <c r="D23" s="189" t="s">
        <v>1422</v>
      </c>
      <c r="E23" s="189" t="s">
        <v>1879</v>
      </c>
      <c r="F23" s="190" t="s">
        <v>1497</v>
      </c>
      <c r="G23" s="190" t="s">
        <v>2500</v>
      </c>
      <c r="H23" s="6"/>
    </row>
    <row r="24" spans="1:9" ht="9.75" customHeight="1">
      <c r="A24" s="719" t="s">
        <v>1281</v>
      </c>
      <c r="B24" s="720"/>
      <c r="C24" s="720"/>
      <c r="D24" s="720"/>
      <c r="E24" s="720"/>
      <c r="F24" s="720"/>
      <c r="G24" s="721"/>
      <c r="H24" s="195" t="s">
        <v>2501</v>
      </c>
    </row>
    <row r="25" spans="1:9" ht="9.75" customHeight="1">
      <c r="A25" s="471"/>
      <c r="B25" s="431"/>
      <c r="C25" s="431"/>
      <c r="D25" s="431"/>
      <c r="E25" s="431"/>
      <c r="F25" s="431"/>
      <c r="G25" s="431"/>
      <c r="H25" s="472"/>
    </row>
    <row r="26" spans="1:9" ht="10.35" customHeight="1">
      <c r="A26" s="722" t="s">
        <v>1303</v>
      </c>
      <c r="B26" s="723"/>
      <c r="C26" s="723"/>
      <c r="D26" s="723"/>
      <c r="E26" s="723"/>
      <c r="F26" s="723"/>
      <c r="G26" s="724"/>
      <c r="H26" s="195" t="s">
        <v>2502</v>
      </c>
    </row>
    <row r="27" spans="1:9" ht="8.25" customHeight="1">
      <c r="A27" s="625" t="s">
        <v>1305</v>
      </c>
      <c r="B27" s="625"/>
      <c r="C27" s="625"/>
      <c r="D27" s="625"/>
      <c r="E27" s="625"/>
      <c r="F27" s="625"/>
      <c r="G27" s="625"/>
      <c r="H27" s="625"/>
      <c r="I27" s="625"/>
    </row>
    <row r="28" spans="1:9" ht="0.95" customHeight="1"/>
    <row r="29" spans="1:9" ht="36" customHeight="1"/>
  </sheetData>
  <mergeCells count="32">
    <mergeCell ref="A1:D1"/>
    <mergeCell ref="E1:H1"/>
    <mergeCell ref="A2:H2"/>
    <mergeCell ref="B3:F3"/>
    <mergeCell ref="G3:H3"/>
    <mergeCell ref="B4:F4"/>
    <mergeCell ref="G4:H4"/>
    <mergeCell ref="A5:H5"/>
    <mergeCell ref="A6:C6"/>
    <mergeCell ref="A7:C7"/>
    <mergeCell ref="A8:C8"/>
    <mergeCell ref="A9:C9"/>
    <mergeCell ref="A10:G10"/>
    <mergeCell ref="A11:H11"/>
    <mergeCell ref="A12:C12"/>
    <mergeCell ref="A13:C13"/>
    <mergeCell ref="A14:C14"/>
    <mergeCell ref="A15:C15"/>
    <mergeCell ref="A16:G16"/>
    <mergeCell ref="A17:H17"/>
    <mergeCell ref="A18:B18"/>
    <mergeCell ref="F18:G18"/>
    <mergeCell ref="A19:B19"/>
    <mergeCell ref="F19:G19"/>
    <mergeCell ref="A20:G20"/>
    <mergeCell ref="A26:G26"/>
    <mergeCell ref="A27:I27"/>
    <mergeCell ref="A21:H21"/>
    <mergeCell ref="A22:C22"/>
    <mergeCell ref="A23:C23"/>
    <mergeCell ref="A24:G24"/>
    <mergeCell ref="A25:H2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174</vt:i4>
      </vt:variant>
    </vt:vector>
  </HeadingPairs>
  <TitlesOfParts>
    <vt:vector size="174" baseType="lpstr">
      <vt:lpstr>PPTO OFICIAL B. AIRES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</vt:lpstr>
      <vt:lpstr>Table 92</vt:lpstr>
      <vt:lpstr>Table 93</vt:lpstr>
      <vt:lpstr>Table 94</vt:lpstr>
      <vt:lpstr>Table 95</vt:lpstr>
      <vt:lpstr>Table 96</vt:lpstr>
      <vt:lpstr>Table 97</vt:lpstr>
      <vt:lpstr>Table 98</vt:lpstr>
      <vt:lpstr>Table 99</vt:lpstr>
      <vt:lpstr>Table 100</vt:lpstr>
      <vt:lpstr>Table 101</vt:lpstr>
      <vt:lpstr>Table 102</vt:lpstr>
      <vt:lpstr>Table 103</vt:lpstr>
      <vt:lpstr>Table 104</vt:lpstr>
      <vt:lpstr>Table 105</vt:lpstr>
      <vt:lpstr>Table 106</vt:lpstr>
      <vt:lpstr>Table 107</vt:lpstr>
      <vt:lpstr>Table 108</vt:lpstr>
      <vt:lpstr>Table 109</vt:lpstr>
      <vt:lpstr>Table 110</vt:lpstr>
      <vt:lpstr>Table 111</vt:lpstr>
      <vt:lpstr>Table 112</vt:lpstr>
      <vt:lpstr>Table 113</vt:lpstr>
      <vt:lpstr>Table 114</vt:lpstr>
      <vt:lpstr>Table 115</vt:lpstr>
      <vt:lpstr>Table 116</vt:lpstr>
      <vt:lpstr>Table 117</vt:lpstr>
      <vt:lpstr>Table 118</vt:lpstr>
      <vt:lpstr>Table 119</vt:lpstr>
      <vt:lpstr>Table 120</vt:lpstr>
      <vt:lpstr>Table 121</vt:lpstr>
      <vt:lpstr>Table 122</vt:lpstr>
      <vt:lpstr>Table 123</vt:lpstr>
      <vt:lpstr>Table 124</vt:lpstr>
      <vt:lpstr>Table 125</vt:lpstr>
      <vt:lpstr>Table 126</vt:lpstr>
      <vt:lpstr>Table 127</vt:lpstr>
      <vt:lpstr>Table 128</vt:lpstr>
      <vt:lpstr>Table 129</vt:lpstr>
      <vt:lpstr>Table 130</vt:lpstr>
      <vt:lpstr>Table 131</vt:lpstr>
      <vt:lpstr>Table 132</vt:lpstr>
      <vt:lpstr>Table 133</vt:lpstr>
      <vt:lpstr>Table 134</vt:lpstr>
      <vt:lpstr>Table 135</vt:lpstr>
      <vt:lpstr>Table 136</vt:lpstr>
      <vt:lpstr>Table 137</vt:lpstr>
      <vt:lpstr>Table 138</vt:lpstr>
      <vt:lpstr>Table 139</vt:lpstr>
      <vt:lpstr>Table 140</vt:lpstr>
      <vt:lpstr>Table 141</vt:lpstr>
      <vt:lpstr>Table 142</vt:lpstr>
      <vt:lpstr>Table 143</vt:lpstr>
      <vt:lpstr>Table 144</vt:lpstr>
      <vt:lpstr>Table 145</vt:lpstr>
      <vt:lpstr>Table 146</vt:lpstr>
      <vt:lpstr>Table 147</vt:lpstr>
      <vt:lpstr>Table 148</vt:lpstr>
      <vt:lpstr>Table 149</vt:lpstr>
      <vt:lpstr>Table 150</vt:lpstr>
      <vt:lpstr>Table 151</vt:lpstr>
      <vt:lpstr>Table 152</vt:lpstr>
      <vt:lpstr>Table 153</vt:lpstr>
      <vt:lpstr>Table 154</vt:lpstr>
      <vt:lpstr>Table 155</vt:lpstr>
      <vt:lpstr>Table 156</vt:lpstr>
      <vt:lpstr>Table 157</vt:lpstr>
      <vt:lpstr>Table 158</vt:lpstr>
      <vt:lpstr>Table 159</vt:lpstr>
      <vt:lpstr>Table 160</vt:lpstr>
      <vt:lpstr>Table 161</vt:lpstr>
      <vt:lpstr>Table 162</vt:lpstr>
      <vt:lpstr>Table 163</vt:lpstr>
      <vt:lpstr>Table 164</vt:lpstr>
      <vt:lpstr>Table 165</vt:lpstr>
      <vt:lpstr>Table 166</vt:lpstr>
      <vt:lpstr>Table 167</vt:lpstr>
      <vt:lpstr>Table 168</vt:lpstr>
      <vt:lpstr>Table 169</vt:lpstr>
      <vt:lpstr>Table 170</vt:lpstr>
      <vt:lpstr>Table 171</vt:lpstr>
      <vt:lpstr>Table 172</vt:lpstr>
      <vt:lpstr>Table 173</vt:lpstr>
      <vt:lpstr>Table 174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USUARIO 2019</cp:lastModifiedBy>
  <dcterms:created xsi:type="dcterms:W3CDTF">2021-06-21T13:59:26Z</dcterms:created>
  <dcterms:modified xsi:type="dcterms:W3CDTF">2021-07-02T21:44:26Z</dcterms:modified>
</cp:coreProperties>
</file>